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384" activeTab="0"/>
  </bookViews>
  <sheets>
    <sheet name="Worksheet" sheetId="1" r:id="rId1"/>
  </sheets>
  <definedNames>
    <definedName name="_xlfn.AVERAGEIFS" hidden="1">#NAME?</definedName>
    <definedName name="_xlfn.COUNTIFS" hidden="1">#NAME?</definedName>
    <definedName name="_xlfn.IFERROR" hidden="1">#NAME?</definedName>
    <definedName name="_xlfn.SUMIFS" hidden="1">#NAME?</definedName>
    <definedName name="business_max">25000</definedName>
    <definedName name="employee_max">1375</definedName>
    <definedName name="period_01">'Worksheet'!$D$204</definedName>
    <definedName name="period_02">'Worksheet'!$D$214</definedName>
    <definedName name="period_03">'Worksheet'!$D$224</definedName>
    <definedName name="period_04">'Worksheet'!$D$234</definedName>
    <definedName name="period_05">'Worksheet'!$D$244</definedName>
    <definedName name="period_06">'Worksheet'!$D$254</definedName>
    <definedName name="period_07">'Worksheet'!$D$264</definedName>
    <definedName name="period_08">'Worksheet'!$D$274</definedName>
    <definedName name="period_09">'Worksheet'!$D$284</definedName>
    <definedName name="period_10">'Worksheet'!$D$294</definedName>
    <definedName name="period_11">'Worksheet'!$D$304</definedName>
    <definedName name="period_12">'Worksheet'!$D$314</definedName>
    <definedName name="period_13">'Worksheet'!$D$324</definedName>
    <definedName name="period_14">'Worksheet'!$D$334</definedName>
    <definedName name="period_15">'Worksheet'!$D$344</definedName>
    <definedName name="period_16">'Worksheet'!$D$354</definedName>
    <definedName name="_xlnm.Print_Area" localSheetId="0">'Worksheet'!$A$1:$AI$359,'Worksheet'!$AJ$200:$CU$359</definedName>
    <definedName name="_xlnm.Print_Titles" localSheetId="0">'Worksheet'!$A:$C,'Worksheet'!$1:$10</definedName>
    <definedName name="range_gross_salaries_by_period">'Worksheet'!$C$200</definedName>
    <definedName name="range_top">'Worksheet'!$C$100</definedName>
    <definedName name="subsidy_end_date">DATE(2020,6,20)</definedName>
    <definedName name="subsidy_rate">0.1</definedName>
    <definedName name="subsidy_start_date">DATE(2020,3,18)</definedName>
  </definedNames>
  <calcPr fullCalcOnLoad="1"/>
</workbook>
</file>

<file path=xl/sharedStrings.xml><?xml version="1.0" encoding="utf-8"?>
<sst xmlns="http://schemas.openxmlformats.org/spreadsheetml/2006/main" count="156" uniqueCount="63">
  <si>
    <t>Name</t>
  </si>
  <si>
    <t>Date</t>
  </si>
  <si>
    <t xml:space="preserve"> </t>
  </si>
  <si>
    <t>Prepared</t>
  </si>
  <si>
    <t>Reviewed</t>
  </si>
  <si>
    <t>Approved</t>
  </si>
  <si>
    <t>∞ - Top</t>
  </si>
  <si>
    <t>Client description</t>
  </si>
  <si>
    <t>Ref</t>
  </si>
  <si>
    <t>Employer's EI premiums</t>
  </si>
  <si>
    <t>Employer's CPP contributions</t>
  </si>
  <si>
    <t>Reference</t>
  </si>
  <si>
    <t>Pay periods per year</t>
  </si>
  <si>
    <t>Employees' CPP contributions</t>
  </si>
  <si>
    <t>Employees' EI premiums</t>
  </si>
  <si>
    <t>Prepared…</t>
  </si>
  <si>
    <t>Remittance period</t>
  </si>
  <si>
    <t>Payroll amounts</t>
  </si>
  <si>
    <t>Review results</t>
  </si>
  <si>
    <t>Review recalculated remittance amount for filing</t>
  </si>
  <si>
    <t>Payroll remittance payable</t>
  </si>
  <si>
    <t>Enter payroll amounts due for the period including CPP, EI, and income tax deducted. Enter a review tick in the orange cell when finished.</t>
  </si>
  <si>
    <t>Income tax deductions</t>
  </si>
  <si>
    <t>(Wage subsidy applied)</t>
  </si>
  <si>
    <t>Wage subsidy available</t>
  </si>
  <si>
    <t>Wage subsidy available next period</t>
  </si>
  <si>
    <t>Unapplied wage subsidy</t>
  </si>
  <si>
    <t>Unapplied wage subsidy available next period</t>
  </si>
  <si>
    <t>Gross salaries by period</t>
  </si>
  <si>
    <t>Temporary Wage Subsidy for Employers</t>
  </si>
  <si>
    <t>∞ - Gross salaries by period</t>
  </si>
  <si>
    <t>Payroll remittances</t>
  </si>
  <si>
    <t>Yellow if neg</t>
  </si>
  <si>
    <t>Wage subsidy for period</t>
  </si>
  <si>
    <t>(Wage subsidy for period)</t>
  </si>
  <si>
    <t>Employee 1</t>
  </si>
  <si>
    <t>Eligible compensation</t>
  </si>
  <si>
    <t>Please read the disclaimer above, then enter a client description at top-left to begin. You can also find a grey training video link above.</t>
  </si>
  <si>
    <t>Enter the number of pay periods per year - 52 (weekly), 26 (bi-weekly), 24 (semi-monthly), 12 (monthly)</t>
  </si>
  <si>
    <t>Enter starting date of the first remittance period overlapping March 18th</t>
  </si>
  <si>
    <t>Enter the gross payroll compensation for each employee for the pay period. Only include eligible amounts between March 18th and June 20th.</t>
  </si>
  <si>
    <t>∞</t>
  </si>
  <si>
    <t>Yellow if blank</t>
  </si>
  <si>
    <t>This worksheet was provided for free use by</t>
  </si>
  <si>
    <t>Tax Templates Inc.</t>
  </si>
  <si>
    <t>This worksheet has been provided by Tax Templates Inc. to calculate the "Temporary Wage Subsidy for Employers".
This subsidy is in effect for payroll compensation paid between March 18th, 2020 and June 20th, 2020.
This worksheet has not been reviewed or approved for use by the Canada Revenue Agency. These calculations are not warranted for accuracy or applicability to any particular situation. Details and assumptions concerning the Temporary Wage Subsidy for Employers are subject to change. Please click here for FAQs provided by the Canadian Government.</t>
  </si>
  <si>
    <t>B2</t>
  </si>
  <si>
    <t>B103</t>
  </si>
  <si>
    <t>D102</t>
  </si>
  <si>
    <t>D107:D111</t>
  </si>
  <si>
    <t>D204</t>
  </si>
  <si>
    <t>D114</t>
  </si>
  <si>
    <t>F107:F111</t>
  </si>
  <si>
    <t>D214</t>
  </si>
  <si>
    <t>F114</t>
  </si>
  <si>
    <t>H107:H111</t>
  </si>
  <si>
    <t>D224</t>
  </si>
  <si>
    <t>H114</t>
  </si>
  <si>
    <t>∞ - Subscribe to updates</t>
  </si>
  <si>
    <t>∞ - YouTube training video</t>
  </si>
  <si>
    <t>∞ - Worksheet usage guide</t>
  </si>
  <si>
    <t>∞ - Completion guide</t>
  </si>
  <si>
    <t>Updated March 2020</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</si>
</sst>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_);_(&quot;$&quot;* \(#,##0\);_(&quot;$&quot;* &quot;-&quot;_);_(@_)"/>
    <numFmt numFmtId="165" formatCode="_(* #,##0_);_(* \(#,##0\);_(* &quot;-&quot;_);_(@_)"/>
    <numFmt numFmtId="166" formatCode="_(&quot;$&quot;* #,##0.00_);_(&quot;$&quot;* \(#,##0.00\);_(&quot;$&quot;* &quot;-&quot;??_);_(@_)"/>
    <numFmt numFmtId="167" formatCode="_(* #,##0.00_);_(* \(#,##0.00\);_(* \-??_);_(@_)"/>
    <numFmt numFmtId="168" formatCode="* #,##0.00_ ;* \(#,##0.00\);* \-?;_ @"/>
    <numFmt numFmtId="169" formatCode="mmm\ d\,\ yyyy"/>
    <numFmt numFmtId="170" formatCode="_ @"/>
    <numFmt numFmtId="171" formatCode="0.00%;\(0.00%\);\-?;_ @"/>
    <numFmt numFmtId="172" formatCode="* #,##0.000000_ ;* \(#,##0.000000\);* \-?;_ @"/>
    <numFmt numFmtId="173" formatCode="[$-409]d/mmm/yy;@"/>
    <numFmt numFmtId="174" formatCode="* #,##0_ ;* \(#,##0\);* \-?;_ @"/>
    <numFmt numFmtId="175" formatCode="0.00;\(0.00\);* \-?;_ @"/>
    <numFmt numFmtId="176" formatCode="#,##0;\(#,##0\);* \-?;_ @"/>
    <numFmt numFmtId="177" formatCode="###0;\(###0\);* \-?;_ @"/>
    <numFmt numFmtId="178" formatCode="mmmm\ d"/>
  </numFmts>
  <fonts count="34">
    <font>
      <sz val="10"/>
      <name val="Tahoma"/>
      <family val="2"/>
    </font>
    <font>
      <sz val="11"/>
      <color indexed="8"/>
      <name val="Calibri"/>
      <family val="2"/>
    </font>
    <font>
      <sz val="10"/>
      <color indexed="8"/>
      <name val="Tahoma"/>
      <family val="2"/>
    </font>
    <font>
      <sz val="10"/>
      <name val="Comic Sans MS"/>
      <family val="4"/>
    </font>
    <font>
      <sz val="8"/>
      <name val="Arial"/>
      <family val="2"/>
    </font>
    <font>
      <sz val="11"/>
      <color indexed="9"/>
      <name val="Calibri"/>
      <family val="2"/>
    </font>
    <font>
      <sz val="11"/>
      <color indexed="20"/>
      <name val="Calibri"/>
      <family val="2"/>
    </font>
    <font>
      <b/>
      <sz val="11"/>
      <color indexed="10"/>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3"/>
      <color indexed="8"/>
      <name val="Comic Sans MS"/>
      <family val="4"/>
    </font>
    <font>
      <sz val="10"/>
      <color indexed="9"/>
      <name val="Tahoma"/>
      <family val="2"/>
    </font>
    <font>
      <u val="single"/>
      <sz val="10"/>
      <color indexed="12"/>
      <name val="Tahoma"/>
      <family val="2"/>
    </font>
    <font>
      <u val="single"/>
      <sz val="10"/>
      <color indexed="20"/>
      <name val="Tahoma"/>
      <family val="2"/>
    </font>
    <font>
      <sz val="10"/>
      <color indexed="10"/>
      <name val="Tahoma"/>
      <family val="2"/>
    </font>
    <font>
      <sz val="10"/>
      <color indexed="23"/>
      <name val="Tahoma"/>
      <family val="2"/>
    </font>
    <font>
      <sz val="10"/>
      <color theme="1"/>
      <name val="Tahoma"/>
      <family val="2"/>
    </font>
    <font>
      <u val="single"/>
      <sz val="10"/>
      <color theme="11"/>
      <name val="Tahoma"/>
      <family val="2"/>
    </font>
    <font>
      <sz val="10"/>
      <color theme="9" tint="-0.24993999302387238"/>
      <name val="Tahoma"/>
      <family val="2"/>
    </font>
    <font>
      <u val="single"/>
      <sz val="10"/>
      <color theme="10"/>
      <name val="Tahoma"/>
      <family val="2"/>
    </font>
    <font>
      <sz val="10"/>
      <color theme="0"/>
      <name val="Tahoma"/>
      <family val="2"/>
    </font>
    <font>
      <sz val="10"/>
      <color rgb="FFFF0000"/>
      <name val="Tahoma"/>
      <family val="2"/>
    </font>
    <font>
      <sz val="10"/>
      <color theme="0" tint="-0.4999699890613556"/>
      <name val="Tahoma"/>
      <family val="2"/>
    </font>
  </fonts>
  <fills count="21">
    <fill>
      <patternFill/>
    </fill>
    <fill>
      <patternFill patternType="gray125"/>
    </fill>
    <fill>
      <patternFill patternType="solid">
        <fgColor rgb="FF99CCFF"/>
        <bgColor indexed="64"/>
      </patternFill>
    </fill>
    <fill>
      <patternFill patternType="solid">
        <fgColor rgb="FFCCFFCC"/>
        <bgColor indexed="64"/>
      </patternFill>
    </fill>
    <fill>
      <gradientFill>
        <stop position="0">
          <color theme="0" tint="-0.14901000261306763"/>
        </stop>
        <stop position="1">
          <color rgb="FFCCFFCC"/>
        </stop>
      </gradientFill>
    </fill>
    <fill>
      <patternFill patternType="solid">
        <fgColor theme="0" tint="-0.149959996342659"/>
        <bgColor indexed="64"/>
      </patternFill>
    </fill>
    <fill>
      <patternFill patternType="solid">
        <fgColor rgb="FFFF0000"/>
        <bgColor indexed="64"/>
      </patternFill>
    </fill>
    <fill>
      <gradientFill>
        <stop position="0">
          <color theme="0" tint="-0.14901000261306763"/>
        </stop>
        <stop position="1">
          <color rgb="FFCCFFCC"/>
        </stop>
      </gradientFill>
    </fill>
    <fill>
      <gradientFill>
        <stop position="0">
          <color theme="0" tint="-0.14901000261306763"/>
        </stop>
        <stop position="1">
          <color rgb="FFCCFFCC"/>
        </stop>
      </gradientFill>
    </fill>
    <fill>
      <gradientFill>
        <stop position="0">
          <color theme="0" tint="-0.14901000261306763"/>
        </stop>
        <stop position="1">
          <color rgb="FFCCFFCC"/>
        </stop>
      </gradientFill>
    </fill>
    <fill>
      <patternFill patternType="solid">
        <fgColor rgb="FFFFFFCC"/>
        <bgColor indexed="64"/>
      </patternFill>
    </fill>
    <fill>
      <gradientFill>
        <stop position="0">
          <color theme="0" tint="-0.14901000261306763"/>
        </stop>
        <stop position="1">
          <color rgb="FFCCFFCC"/>
        </stop>
      </gradientFill>
    </fill>
    <fill>
      <gradientFill>
        <stop position="0">
          <color theme="0" tint="-0.14901000261306763"/>
        </stop>
        <stop position="1">
          <color rgb="FFCCFFCC"/>
        </stop>
      </gradientFill>
    </fill>
    <fill>
      <patternFill patternType="solid">
        <fgColor theme="1"/>
        <bgColor indexed="64"/>
      </patternFill>
    </fill>
    <fill>
      <patternFill patternType="solid">
        <fgColor rgb="FFCC99FF"/>
        <bgColor indexed="64"/>
      </patternFill>
    </fill>
    <fill>
      <gradientFill>
        <stop position="0">
          <color theme="0" tint="-0.14901000261306763"/>
        </stop>
        <stop position="1">
          <color rgb="FFCCFFCC"/>
        </stop>
      </gradientFill>
    </fill>
    <fill>
      <gradientFill>
        <stop position="0">
          <color rgb="FF99CCFF"/>
        </stop>
        <stop position="1">
          <color rgb="FFCCFFCC"/>
        </stop>
      </gradientFill>
    </fill>
    <fill>
      <gradientFill>
        <stop position="0">
          <color rgb="FF99CCFF"/>
        </stop>
        <stop position="1">
          <color rgb="FFCCFFCC"/>
        </stop>
      </gradientFill>
    </fill>
    <fill>
      <gradientFill>
        <stop position="0">
          <color rgb="FF99CCFF"/>
        </stop>
        <stop position="1">
          <color rgb="FFCCFFCC"/>
        </stop>
      </gradientFill>
    </fill>
    <fill>
      <gradientFill>
        <stop position="0">
          <color rgb="FF99CCFF"/>
        </stop>
        <stop position="1">
          <color rgb="FFCCFFCC"/>
        </stop>
      </gradientFill>
    </fill>
    <fill>
      <patternFill patternType="solid">
        <fgColor theme="5" tint="0.7999799847602844"/>
        <bgColor indexed="64"/>
      </patternFill>
    </fill>
  </fills>
  <borders count="14">
    <border>
      <left/>
      <right/>
      <top/>
      <bottom/>
      <diagonal/>
    </border>
    <border diagonalUp="1">
      <left/>
      <right/>
      <top style="thin"/>
      <bottom style="thin"/>
      <diagonal style="thin"/>
    </border>
    <border>
      <left style="thin"/>
      <right style="thin"/>
      <top style="thin"/>
      <bottom style="thin"/>
    </border>
    <border>
      <left style="thin"/>
      <right/>
      <top style="thin"/>
      <bottom style="thin"/>
    </border>
    <border>
      <left style="thin">
        <color theme="1"/>
      </left>
      <right style="thin">
        <color theme="1"/>
      </right>
      <top style="thin">
        <color theme="1"/>
      </top>
      <bottom style="thin">
        <color theme="1"/>
      </bottom>
    </border>
    <border>
      <left/>
      <right style="thin"/>
      <top style="thin"/>
      <bottom style="thin"/>
    </border>
    <border>
      <left style="thin">
        <color rgb="FFFF0000"/>
      </left>
      <right>
        <color indexed="63"/>
      </right>
      <top style="thin">
        <color rgb="FFFF0000"/>
      </top>
      <bottom>
        <color indexed="63"/>
      </bottom>
    </border>
    <border>
      <left>
        <color indexed="63"/>
      </left>
      <right>
        <color indexed="63"/>
      </right>
      <top style="thin">
        <color rgb="FFFF0000"/>
      </top>
      <bottom>
        <color indexed="63"/>
      </bottom>
    </border>
    <border>
      <left>
        <color indexed="63"/>
      </left>
      <right style="thin">
        <color rgb="FFFF0000"/>
      </right>
      <top style="thin">
        <color rgb="FFFF0000"/>
      </top>
      <bottom>
        <color indexed="63"/>
      </bottom>
    </border>
    <border>
      <left style="thin">
        <color rgb="FFFF0000"/>
      </left>
      <right>
        <color indexed="63"/>
      </right>
      <top>
        <color indexed="63"/>
      </top>
      <bottom>
        <color indexed="63"/>
      </bottom>
    </border>
    <border>
      <left>
        <color indexed="63"/>
      </left>
      <right style="thin">
        <color rgb="FFFF0000"/>
      </right>
      <top>
        <color indexed="63"/>
      </top>
      <bottom>
        <color indexed="63"/>
      </bottom>
    </border>
    <border>
      <left style="thin">
        <color rgb="FFFF0000"/>
      </left>
      <right>
        <color indexed="63"/>
      </right>
      <top>
        <color indexed="63"/>
      </top>
      <bottom style="thin">
        <color rgb="FFFF0000"/>
      </bottom>
    </border>
    <border>
      <left>
        <color indexed="63"/>
      </left>
      <right>
        <color indexed="63"/>
      </right>
      <top>
        <color indexed="63"/>
      </top>
      <bottom style="thin">
        <color rgb="FFFF0000"/>
      </bottom>
    </border>
    <border>
      <left>
        <color indexed="63"/>
      </left>
      <right style="thin">
        <color rgb="FFFF0000"/>
      </right>
      <top>
        <color indexed="63"/>
      </top>
      <bottom style="thin">
        <color rgb="FFFF0000"/>
      </bottom>
    </border>
  </borders>
  <cellStyleXfs count="72">
    <xf numFmtId="174" fontId="0" fillId="0" borderId="0">
      <alignment vertical="center"/>
      <protection hidden="1"/>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9" fontId="0" fillId="2" borderId="1" applyFont="0">
      <alignment horizontal="center" vertical="center"/>
      <protection hidden="1"/>
    </xf>
    <xf numFmtId="173" fontId="27" fillId="2" borderId="2">
      <alignment horizontal="center" vertical="center"/>
      <protection hidden="1"/>
    </xf>
    <xf numFmtId="174" fontId="0" fillId="3" borderId="2" applyFont="0">
      <alignment horizontal="center" vertical="center"/>
      <protection locked="0"/>
    </xf>
    <xf numFmtId="168" fontId="0" fillId="3" borderId="2" applyFont="0">
      <alignment horizontal="center" vertical="center"/>
      <protection locked="0"/>
    </xf>
    <xf numFmtId="168" fontId="0" fillId="4" borderId="2" applyFont="0">
      <alignment horizontal="center" vertical="center"/>
      <protection locked="0"/>
    </xf>
    <xf numFmtId="168" fontId="0" fillId="5" borderId="2" applyFont="0">
      <alignment horizontal="center" vertical="center"/>
      <protection hidden="1"/>
    </xf>
    <xf numFmtId="178" fontId="0" fillId="3" borderId="2" applyFont="0">
      <alignment horizontal="center" vertical="center"/>
      <protection hidden="1" locked="0"/>
    </xf>
    <xf numFmtId="169" fontId="0" fillId="5" borderId="2" applyFont="0">
      <alignment horizontal="center" vertical="center"/>
      <protection hidden="1"/>
    </xf>
    <xf numFmtId="174" fontId="28" fillId="0" borderId="0" applyNumberFormat="0" applyFont="0" applyFill="0" applyBorder="0" applyAlignment="0">
      <protection hidden="1" locked="0"/>
    </xf>
    <xf numFmtId="173" fontId="29" fillId="6" borderId="2" applyNumberFormat="0" applyFill="0" applyBorder="0">
      <alignment vertical="center"/>
      <protection hidden="1" locked="0"/>
    </xf>
    <xf numFmtId="173" fontId="29" fillId="0" borderId="0" applyNumberFormat="0" applyFill="0" applyBorder="0">
      <alignment horizontal="justify" vertical="center" wrapText="1"/>
      <protection hidden="1" locked="0"/>
    </xf>
    <xf numFmtId="174" fontId="30" fillId="0" borderId="0" applyNumberFormat="0" applyFill="0" applyBorder="0" applyAlignment="0" applyProtection="0"/>
    <xf numFmtId="168" fontId="0" fillId="0" borderId="0" applyNumberFormat="0" applyFont="0" applyFill="0" applyBorder="0" applyAlignment="0" applyProtection="0"/>
    <xf numFmtId="177" fontId="0" fillId="3" borderId="2" applyFont="0">
      <alignment horizontal="center" vertical="center"/>
      <protection locked="0"/>
    </xf>
    <xf numFmtId="177" fontId="0" fillId="5" borderId="2" applyFont="0">
      <alignment horizontal="center" vertical="center"/>
      <protection hidden="1"/>
    </xf>
    <xf numFmtId="176" fontId="0" fillId="7" borderId="2" applyFont="0">
      <alignment horizontal="center" vertical="center"/>
      <protection locked="0"/>
    </xf>
    <xf numFmtId="176" fontId="0" fillId="5" borderId="2" applyFont="0">
      <alignment horizontal="center" vertical="center"/>
      <protection hidden="1"/>
    </xf>
    <xf numFmtId="0" fontId="31" fillId="0" borderId="0" applyFill="0" applyBorder="0" applyProtection="0">
      <alignment vertical="center" shrinkToFit="1"/>
    </xf>
    <xf numFmtId="168" fontId="0" fillId="5" borderId="2">
      <alignment vertical="center"/>
      <protection hidden="1"/>
    </xf>
    <xf numFmtId="168" fontId="0" fillId="0" borderId="0">
      <alignment vertical="center"/>
      <protection hidden="1"/>
    </xf>
    <xf numFmtId="173" fontId="0" fillId="0" borderId="2" applyFont="0">
      <alignment horizontal="center" vertical="center"/>
      <protection hidden="1"/>
    </xf>
    <xf numFmtId="0" fontId="0" fillId="0" borderId="2" applyFont="0">
      <alignment horizontal="center" vertical="center"/>
      <protection hidden="1"/>
    </xf>
    <xf numFmtId="170" fontId="0" fillId="0" borderId="2" applyFont="0" applyFill="0">
      <alignment horizontal="left" vertical="center"/>
      <protection hidden="1"/>
    </xf>
    <xf numFmtId="170" fontId="0" fillId="0" borderId="2" applyFont="0" applyFill="0">
      <alignment horizontal="left" vertical="center" indent="1"/>
      <protection hidden="1"/>
    </xf>
    <xf numFmtId="174" fontId="0" fillId="8" borderId="2" applyFont="0">
      <alignment horizontal="center" vertical="center"/>
      <protection locked="0"/>
    </xf>
    <xf numFmtId="174" fontId="0" fillId="9" borderId="2" applyFont="0">
      <alignment horizontal="left" vertical="center"/>
      <protection locked="0"/>
    </xf>
    <xf numFmtId="174" fontId="0" fillId="5" borderId="2" applyFont="0">
      <alignment horizontal="center" vertical="center"/>
      <protection hidden="1"/>
    </xf>
    <xf numFmtId="174" fontId="0" fillId="5" borderId="2" applyFont="0">
      <alignment horizontal="center" vertical="center"/>
      <protection hidden="1"/>
    </xf>
    <xf numFmtId="174" fontId="0" fillId="5" borderId="3" applyFont="0">
      <alignment horizontal="center" vertical="center"/>
      <protection hidden="1"/>
    </xf>
    <xf numFmtId="174" fontId="0" fillId="5" borderId="3" applyFont="0">
      <alignment horizontal="center" vertical="center"/>
      <protection hidden="1"/>
    </xf>
    <xf numFmtId="175" fontId="0" fillId="10" borderId="2" applyFont="0">
      <alignment horizontal="left" vertical="center"/>
      <protection locked="0"/>
    </xf>
    <xf numFmtId="171" fontId="0" fillId="0" borderId="0" applyFont="0" applyFill="0" applyBorder="0">
      <alignment horizontal="center" vertical="center"/>
      <protection hidden="1"/>
    </xf>
    <xf numFmtId="171" fontId="0" fillId="11" borderId="2" applyFont="0">
      <alignment horizontal="center" vertical="center"/>
      <protection locked="0"/>
    </xf>
    <xf numFmtId="171" fontId="0" fillId="5" borderId="2" applyFont="0">
      <alignment horizontal="center" vertical="center"/>
      <protection hidden="1"/>
    </xf>
    <xf numFmtId="172" fontId="0" fillId="12" borderId="2" applyFont="0">
      <alignment horizontal="center" vertical="center"/>
      <protection locked="0"/>
    </xf>
    <xf numFmtId="172" fontId="0" fillId="5" borderId="2" applyFont="0">
      <alignment horizontal="center" vertical="center"/>
      <protection hidden="1"/>
    </xf>
    <xf numFmtId="0" fontId="31" fillId="13" borderId="4">
      <alignment horizontal="center" vertical="center"/>
      <protection hidden="1"/>
    </xf>
    <xf numFmtId="49" fontId="32" fillId="0" borderId="2">
      <alignment horizontal="center" vertical="center"/>
      <protection locked="0"/>
    </xf>
    <xf numFmtId="49" fontId="0" fillId="14" borderId="2" applyFont="0">
      <alignment horizontal="center" vertical="center"/>
      <protection hidden="1"/>
    </xf>
    <xf numFmtId="170" fontId="0" fillId="0" borderId="0" applyFont="0" applyFill="0" applyBorder="0">
      <alignment vertical="center"/>
      <protection locked="0"/>
    </xf>
    <xf numFmtId="170" fontId="0" fillId="0" borderId="0" applyFont="0" applyFill="0" applyBorder="0">
      <alignment horizontal="center" vertical="center"/>
      <protection locked="0"/>
    </xf>
    <xf numFmtId="170" fontId="0" fillId="0" borderId="0" applyFont="0" applyFill="0" applyBorder="0">
      <alignment horizontal="left" vertical="center" indent="1"/>
      <protection locked="0"/>
    </xf>
    <xf numFmtId="173" fontId="0" fillId="0" borderId="0" applyFont="0" applyFill="0" applyBorder="0">
      <alignment horizontal="center" vertical="center"/>
      <protection locked="0"/>
    </xf>
    <xf numFmtId="173" fontId="0" fillId="0" borderId="2" applyFont="0" applyFill="0">
      <alignment horizontal="center" vertical="center"/>
      <protection locked="0"/>
    </xf>
    <xf numFmtId="173" fontId="0" fillId="15" borderId="2" applyFont="0">
      <alignment horizontal="center" vertical="center"/>
      <protection hidden="1" locked="0"/>
    </xf>
    <xf numFmtId="173" fontId="0" fillId="5" borderId="5" applyFont="0">
      <alignment horizontal="center" vertical="center"/>
      <protection hidden="1"/>
    </xf>
    <xf numFmtId="170" fontId="0" fillId="2" borderId="2">
      <alignment vertical="center"/>
      <protection hidden="1"/>
    </xf>
    <xf numFmtId="178" fontId="0" fillId="2" borderId="2" applyFont="0">
      <alignment horizontal="center" vertical="center"/>
      <protection hidden="1"/>
    </xf>
    <xf numFmtId="169" fontId="0" fillId="2" borderId="2" applyFont="0">
      <alignment horizontal="center" vertical="center" wrapText="1"/>
      <protection hidden="1"/>
    </xf>
    <xf numFmtId="178" fontId="0" fillId="16" borderId="2" applyFont="0">
      <alignment horizontal="center" vertical="center"/>
      <protection hidden="1" locked="0"/>
    </xf>
    <xf numFmtId="169" fontId="0" fillId="17" borderId="2" applyFont="0">
      <alignment horizontal="center" vertical="center"/>
      <protection hidden="1" locked="0"/>
    </xf>
    <xf numFmtId="170" fontId="0" fillId="18" borderId="2" applyFont="0">
      <alignment horizontal="left" vertical="center" indent="2"/>
      <protection hidden="1" locked="0"/>
    </xf>
    <xf numFmtId="170" fontId="0" fillId="2" borderId="2" applyFont="0">
      <alignment horizontal="left" vertical="center"/>
      <protection hidden="1"/>
    </xf>
    <xf numFmtId="170" fontId="0" fillId="2" borderId="2" applyFont="0">
      <alignment horizontal="left" vertical="center" indent="1"/>
      <protection hidden="1"/>
    </xf>
    <xf numFmtId="170" fontId="0" fillId="2" borderId="2" applyFont="0">
      <alignment horizontal="left" vertical="center" indent="2"/>
      <protection hidden="1"/>
    </xf>
    <xf numFmtId="173" fontId="33" fillId="6" borderId="2" applyNumberFormat="0" applyFill="0" applyBorder="0">
      <alignment horizontal="left" vertical="center"/>
      <protection hidden="1" locked="0"/>
    </xf>
    <xf numFmtId="173" fontId="32" fillId="0" borderId="0" applyBorder="0">
      <alignment horizontal="left" vertical="center"/>
      <protection hidden="1"/>
    </xf>
  </cellStyleXfs>
  <cellXfs count="49">
    <xf numFmtId="174" fontId="0" fillId="0" borderId="0" xfId="0" applyAlignment="1">
      <alignment vertical="center"/>
    </xf>
    <xf numFmtId="174" fontId="0" fillId="3" borderId="2" xfId="17" applyFont="1">
      <alignment horizontal="center" vertical="center"/>
      <protection locked="0"/>
    </xf>
    <xf numFmtId="174" fontId="0" fillId="0" borderId="0" xfId="0" applyAlignment="1" quotePrefix="1">
      <alignment vertical="center"/>
    </xf>
    <xf numFmtId="170" fontId="0" fillId="0" borderId="0" xfId="54" applyFont="1">
      <alignment vertical="center"/>
      <protection locked="0"/>
    </xf>
    <xf numFmtId="0" fontId="31" fillId="0" borderId="0" xfId="32">
      <alignment vertical="center" shrinkToFit="1"/>
    </xf>
    <xf numFmtId="173" fontId="0" fillId="0" borderId="2" xfId="58" applyFont="1">
      <alignment horizontal="center" vertical="center"/>
      <protection locked="0"/>
    </xf>
    <xf numFmtId="0" fontId="31" fillId="0" borderId="0" xfId="32" quotePrefix="1">
      <alignment vertical="center" shrinkToFit="1"/>
    </xf>
    <xf numFmtId="170" fontId="0" fillId="2" borderId="2" xfId="68" applyFont="1">
      <alignment horizontal="left" vertical="center" indent="1"/>
      <protection hidden="1"/>
    </xf>
    <xf numFmtId="170" fontId="0" fillId="2" borderId="2" xfId="67" applyFont="1">
      <alignment horizontal="left" vertical="center"/>
      <protection hidden="1"/>
    </xf>
    <xf numFmtId="174" fontId="0" fillId="0" borderId="0" xfId="0" applyAlignment="1">
      <alignment vertical="center"/>
    </xf>
    <xf numFmtId="174" fontId="0" fillId="0" borderId="0" xfId="0" applyAlignment="1">
      <alignment vertical="center"/>
    </xf>
    <xf numFmtId="168" fontId="0" fillId="0" borderId="0" xfId="34">
      <alignment vertical="center"/>
      <protection hidden="1"/>
    </xf>
    <xf numFmtId="174" fontId="0" fillId="0" borderId="0" xfId="0" applyAlignment="1">
      <alignment vertical="center"/>
    </xf>
    <xf numFmtId="49" fontId="0" fillId="14" borderId="2" xfId="53" applyFont="1">
      <alignment horizontal="center" vertical="center"/>
      <protection hidden="1"/>
    </xf>
    <xf numFmtId="174" fontId="0" fillId="0" borderId="0" xfId="0" applyAlignment="1">
      <alignment vertical="center"/>
    </xf>
    <xf numFmtId="177" fontId="0" fillId="3" borderId="2" xfId="28" applyFont="1">
      <alignment horizontal="center" vertical="center"/>
      <protection locked="0"/>
    </xf>
    <xf numFmtId="174" fontId="0" fillId="5" borderId="2" xfId="42" applyFont="1">
      <alignment horizontal="center" vertical="center"/>
      <protection hidden="1"/>
    </xf>
    <xf numFmtId="174" fontId="0" fillId="5" borderId="3" xfId="44" applyFont="1">
      <alignment horizontal="center" vertical="center"/>
      <protection hidden="1"/>
    </xf>
    <xf numFmtId="174" fontId="33" fillId="0" borderId="0" xfId="70" applyNumberFormat="1" applyFill="1" applyBorder="1">
      <alignment horizontal="left" vertical="center"/>
      <protection hidden="1" locked="0"/>
    </xf>
    <xf numFmtId="174" fontId="0" fillId="0" borderId="0" xfId="0" applyAlignment="1">
      <alignment vertical="center"/>
    </xf>
    <xf numFmtId="178" fontId="0" fillId="2" borderId="2" xfId="62" applyFont="1">
      <alignment horizontal="center" vertical="center"/>
      <protection hidden="1"/>
    </xf>
    <xf numFmtId="174" fontId="0" fillId="0" borderId="0" xfId="0" applyAlignment="1">
      <alignment vertical="center"/>
    </xf>
    <xf numFmtId="174" fontId="29" fillId="0" borderId="0" xfId="24" applyNumberFormat="1" applyFill="1" applyBorder="1">
      <alignment vertical="center"/>
      <protection hidden="1" locked="0"/>
    </xf>
    <xf numFmtId="174" fontId="0" fillId="0" borderId="0" xfId="0" applyAlignment="1">
      <alignment vertical="center"/>
    </xf>
    <xf numFmtId="173" fontId="27" fillId="2" borderId="2" xfId="16">
      <alignment horizontal="center" vertical="center"/>
      <protection hidden="1"/>
    </xf>
    <xf numFmtId="174" fontId="0" fillId="0" borderId="0" xfId="0" applyAlignment="1">
      <alignment vertical="center"/>
    </xf>
    <xf numFmtId="168" fontId="30" fillId="0" borderId="0" xfId="26" applyNumberFormat="1" applyAlignment="1">
      <alignment vertical="center"/>
    </xf>
    <xf numFmtId="174" fontId="0" fillId="0" borderId="0" xfId="0" applyAlignment="1">
      <alignment vertical="center"/>
    </xf>
    <xf numFmtId="178" fontId="0" fillId="2" borderId="2" xfId="62" applyFont="1">
      <alignment horizontal="center" vertical="center"/>
      <protection hidden="1"/>
    </xf>
    <xf numFmtId="174" fontId="0" fillId="0" borderId="0" xfId="0" applyAlignment="1">
      <alignment vertical="center"/>
    </xf>
    <xf numFmtId="173" fontId="0" fillId="0" borderId="2" xfId="57" applyFont="1" applyBorder="1">
      <alignment horizontal="center" vertical="center"/>
      <protection locked="0"/>
    </xf>
    <xf numFmtId="174" fontId="33" fillId="0" borderId="0" xfId="70" applyNumberFormat="1" applyFill="1" applyBorder="1">
      <alignment horizontal="left" vertical="center"/>
      <protection hidden="1" locked="0"/>
    </xf>
    <xf numFmtId="174" fontId="29" fillId="0" borderId="0" xfId="24" applyNumberFormat="1" applyFill="1" applyBorder="1">
      <alignment vertical="center"/>
      <protection hidden="1" locked="0"/>
    </xf>
    <xf numFmtId="178" fontId="0" fillId="2" borderId="2" xfId="62" applyFont="1">
      <alignment horizontal="center" vertical="center"/>
      <protection hidden="1"/>
    </xf>
    <xf numFmtId="178" fontId="0" fillId="19" borderId="2" xfId="64" applyFont="1" applyFill="1">
      <alignment horizontal="center" vertical="center"/>
      <protection hidden="1" locked="0"/>
    </xf>
    <xf numFmtId="49" fontId="32" fillId="0" borderId="2" xfId="52">
      <alignment horizontal="center" vertical="center"/>
      <protection locked="0"/>
    </xf>
    <xf numFmtId="173" fontId="0" fillId="20" borderId="6" xfId="71" applyFont="1" applyFill="1" applyBorder="1" applyAlignment="1">
      <alignment horizontal="center" vertical="center" wrapText="1"/>
      <protection hidden="1"/>
    </xf>
    <xf numFmtId="173" fontId="0" fillId="20" borderId="7" xfId="71" applyFont="1" applyFill="1" applyBorder="1" applyAlignment="1">
      <alignment horizontal="center" vertical="center" wrapText="1"/>
      <protection hidden="1"/>
    </xf>
    <xf numFmtId="173" fontId="0" fillId="20" borderId="8" xfId="71" applyFont="1" applyFill="1" applyBorder="1" applyAlignment="1">
      <alignment horizontal="center" vertical="center" wrapText="1"/>
      <protection hidden="1"/>
    </xf>
    <xf numFmtId="173" fontId="0" fillId="20" borderId="9" xfId="71" applyFont="1" applyFill="1" applyBorder="1" applyAlignment="1">
      <alignment horizontal="center" vertical="center" wrapText="1"/>
      <protection hidden="1"/>
    </xf>
    <xf numFmtId="173" fontId="0" fillId="20" borderId="0" xfId="71" applyFont="1" applyFill="1" applyBorder="1" applyAlignment="1">
      <alignment horizontal="center" vertical="center" wrapText="1"/>
      <protection hidden="1"/>
    </xf>
    <xf numFmtId="173" fontId="0" fillId="20" borderId="10" xfId="71" applyFont="1" applyFill="1" applyBorder="1" applyAlignment="1">
      <alignment horizontal="center" vertical="center" wrapText="1"/>
      <protection hidden="1"/>
    </xf>
    <xf numFmtId="173" fontId="0" fillId="20" borderId="11" xfId="71" applyFont="1" applyFill="1" applyBorder="1" applyAlignment="1">
      <alignment horizontal="center" vertical="center" wrapText="1"/>
      <protection hidden="1"/>
    </xf>
    <xf numFmtId="173" fontId="0" fillId="20" borderId="12" xfId="71" applyFont="1" applyFill="1" applyBorder="1" applyAlignment="1">
      <alignment horizontal="center" vertical="center" wrapText="1"/>
      <protection hidden="1"/>
    </xf>
    <xf numFmtId="173" fontId="0" fillId="20" borderId="13" xfId="71" applyFont="1" applyFill="1" applyBorder="1" applyAlignment="1">
      <alignment horizontal="center" vertical="center" wrapText="1"/>
      <protection hidden="1"/>
    </xf>
    <xf numFmtId="49" fontId="0" fillId="0" borderId="0" xfId="0" applyNumberFormat="1" applyAlignment="1" applyProtection="1">
      <alignment horizontal="center" vertical="center"/>
      <protection locked="0"/>
    </xf>
    <xf numFmtId="174" fontId="0" fillId="0" borderId="0" xfId="0" applyAlignment="1">
      <alignment vertical="center"/>
    </xf>
    <xf numFmtId="169" fontId="0" fillId="0" borderId="0" xfId="0" applyNumberFormat="1" applyAlignment="1" applyProtection="1">
      <alignment horizontal="center" vertical="center"/>
      <protection locked="0"/>
    </xf>
    <xf numFmtId="178" fontId="0" fillId="3" borderId="2" xfId="21" applyFont="1">
      <alignment horizontal="center" vertical="center"/>
      <protection hidden="1" locked="0"/>
    </xf>
  </cellXfs>
  <cellStyles count="58">
    <cellStyle name="Normal" xfId="0"/>
    <cellStyle name="/ Divider Square" xfId="15"/>
    <cellStyle name="∞ Hyperlink" xfId="16"/>
    <cellStyle name="Always In" xfId="17"/>
    <cellStyle name="Cents Gr" xfId="18"/>
    <cellStyle name="Cents In" xfId="19"/>
    <cellStyle name="Cents Locked" xfId="20"/>
    <cellStyle name="Date In" xfId="21"/>
    <cellStyle name="Date Locked" xfId="22"/>
    <cellStyle name="Followed Hyperlink" xfId="23"/>
    <cellStyle name="Guide Link" xfId="24"/>
    <cellStyle name="Guide Wrap" xfId="25"/>
    <cellStyle name="Hyperlink" xfId="26"/>
    <cellStyle name="Hyperlink 2" xfId="27"/>
    <cellStyle name="Integer In" xfId="28"/>
    <cellStyle name="Integer Locked" xfId="29"/>
    <cellStyle name="Integer, In" xfId="30"/>
    <cellStyle name="Integer, Locked" xfId="31"/>
    <cellStyle name="Invisible" xfId="32"/>
    <cellStyle name="Locked" xfId="33"/>
    <cellStyle name="Normal 2" xfId="34"/>
    <cellStyle name="Normal B" xfId="35"/>
    <cellStyle name="Normal B C" xfId="36"/>
    <cellStyle name="Normal B L0" xfId="37"/>
    <cellStyle name="Normal B L1" xfId="38"/>
    <cellStyle name="Normal In" xfId="39"/>
    <cellStyle name="Normal In L0" xfId="40"/>
    <cellStyle name="Normal Locked" xfId="41"/>
    <cellStyle name="Normal Locked 3" xfId="42"/>
    <cellStyle name="Normal Locked T1 Details" xfId="43"/>
    <cellStyle name="Normal Locked T1 Details 3" xfId="44"/>
    <cellStyle name="Notes" xfId="45"/>
    <cellStyle name="Percent" xfId="46"/>
    <cellStyle name="Percent In" xfId="47"/>
    <cellStyle name="Percent Locked" xfId="48"/>
    <cellStyle name="Precise In" xfId="49"/>
    <cellStyle name="Precise Locked" xfId="50"/>
    <cellStyle name="Ref Tax" xfId="51"/>
    <cellStyle name="Ref WP" xfId="52"/>
    <cellStyle name="Section C" xfId="53"/>
    <cellStyle name="Standard" xfId="54"/>
    <cellStyle name="Standard Centred" xfId="55"/>
    <cellStyle name="Standard L1" xfId="56"/>
    <cellStyle name="Tick" xfId="57"/>
    <cellStyle name="Tick B" xfId="58"/>
    <cellStyle name="Tick In" xfId="59"/>
    <cellStyle name="Tick Locked" xfId="60"/>
    <cellStyle name="Title" xfId="61"/>
    <cellStyle name="Title C Straight" xfId="62"/>
    <cellStyle name="Title C Wrap" xfId="63"/>
    <cellStyle name="Title In C" xfId="64"/>
    <cellStyle name="Title In L1" xfId="65"/>
    <cellStyle name="Title In L2" xfId="66"/>
    <cellStyle name="Title L0" xfId="67"/>
    <cellStyle name="Title L1" xfId="68"/>
    <cellStyle name="Title L2" xfId="69"/>
    <cellStyle name="TTI Link" xfId="70"/>
    <cellStyle name="Warning" xfId="71"/>
  </cellStyles>
  <dxfs count="308">
    <dxf>
      <fill>
        <patternFill>
          <bgColor rgb="FF99CCFF"/>
        </patternFill>
      </fill>
      <border>
        <left style="thin"/>
        <right style="thin"/>
        <top style="thin"/>
        <bottom style="thin"/>
      </border>
    </dxf>
    <dxf>
      <fill>
        <patternFill>
          <bgColor rgb="FFCCFFCC"/>
        </patternFill>
      </fill>
      <border>
        <left style="thin"/>
        <right style="thin"/>
        <top style="thin"/>
        <bottom style="thin"/>
      </border>
    </dxf>
    <dxf>
      <fill>
        <patternFill>
          <fgColor indexed="64"/>
          <bgColor rgb="FF99FF99"/>
        </patternFill>
      </fill>
    </dxf>
    <dxf>
      <fill>
        <patternFill>
          <fgColor indexed="64"/>
          <bgColor rgb="FF99FF99"/>
        </patternFill>
      </fill>
    </dxf>
    <dxf>
      <fill>
        <patternFill>
          <fgColor indexed="64"/>
          <bgColor rgb="FF99FF99"/>
        </patternFill>
      </fill>
    </dxf>
    <dxf>
      <fill>
        <patternFill>
          <fgColor indexed="64"/>
          <bgColor rgb="FFFF9600"/>
        </patternFill>
      </fill>
    </dxf>
    <dxf>
      <fill>
        <patternFill>
          <fgColor indexed="64"/>
          <bgColor rgb="FF99FF99"/>
        </patternFill>
      </fill>
    </dxf>
    <dxf>
      <fill>
        <patternFill>
          <fgColor indexed="64"/>
          <bgColor rgb="FFFF9600"/>
        </patternFill>
      </fill>
    </dxf>
    <dxf>
      <fill>
        <patternFill>
          <fgColor indexed="64"/>
          <bgColor rgb="FF99FF99"/>
        </patternFill>
      </fill>
    </dxf>
    <dxf>
      <fill>
        <patternFill>
          <fgColor indexed="64"/>
          <bgColor rgb="FFFF9600"/>
        </patternFill>
      </fill>
    </dxf>
    <dxf>
      <fill>
        <patternFill>
          <fgColor indexed="64"/>
          <bgColor rgb="FFFF9600"/>
        </patternFill>
      </fill>
    </dxf>
    <dxf>
      <fill>
        <patternFill>
          <fgColor indexed="64"/>
          <bgColor rgb="FF99FF99"/>
        </patternFill>
      </fill>
    </dxf>
    <dxf>
      <fill>
        <patternFill>
          <fgColor indexed="64"/>
          <bgColor rgb="FFFF9600"/>
        </patternFill>
      </fill>
    </dxf>
    <dxf>
      <fill>
        <patternFill>
          <fgColor indexed="64"/>
          <bgColor rgb="FF99FF99"/>
        </patternFill>
      </fill>
    </dxf>
    <dxf>
      <fill>
        <patternFill>
          <fgColor indexed="64"/>
          <bgColor rgb="FFFF9600"/>
        </patternFill>
      </fill>
    </dxf>
    <dxf>
      <fill>
        <patternFill>
          <fgColor indexed="64"/>
          <bgColor rgb="FFFF9600"/>
        </patternFill>
      </fill>
    </dxf>
    <dxf>
      <fill>
        <patternFill>
          <fgColor indexed="64"/>
          <bgColor rgb="FF99FF99"/>
        </patternFill>
      </fill>
    </dxf>
    <dxf>
      <fill>
        <patternFill>
          <fgColor indexed="64"/>
          <bgColor rgb="FFFF9600"/>
        </patternFill>
      </fill>
    </dxf>
    <dxf>
      <fill>
        <patternFill>
          <fgColor indexed="64"/>
          <bgColor rgb="FF99FF99"/>
        </patternFill>
      </fill>
    </dxf>
    <dxf>
      <fill>
        <patternFill>
          <fgColor indexed="64"/>
          <bgColor rgb="FFFF9600"/>
        </patternFill>
      </fill>
    </dxf>
    <dxf>
      <fill>
        <patternFill>
          <fgColor indexed="64"/>
          <bgColor rgb="FFFFFF00"/>
        </patternFill>
      </fill>
    </dxf>
    <dxf>
      <fill>
        <patternFill>
          <fgColor indexed="64"/>
          <bgColor rgb="FFFFFF00"/>
        </patternFill>
      </fill>
    </dxf>
    <dxf>
      <fill>
        <patternFill>
          <bgColor rgb="FF00FF00"/>
        </patternFill>
      </fill>
      <border>
        <left style="thin"/>
        <right style="thin"/>
        <top style="thin"/>
        <bottom style="thin"/>
      </border>
    </dxf>
    <dxf>
      <fill>
        <patternFill>
          <bgColor rgb="FFFFFF00"/>
        </patternFill>
      </fill>
      <border>
        <left style="thin"/>
        <right style="thin"/>
        <top style="thin"/>
        <bottom style="thin"/>
      </border>
    </dxf>
    <dxf>
      <font>
        <color theme="0"/>
      </font>
      <fill>
        <patternFill>
          <bgColor rgb="FFFF0000"/>
        </patternFill>
      </fill>
      <border>
        <left style="thin"/>
        <right style="thin"/>
        <top style="thin"/>
        <bottom style="thin"/>
      </border>
    </dxf>
    <dxf>
      <font>
        <color theme="0"/>
      </font>
      <fill>
        <patternFill>
          <bgColor rgb="FF3399FF"/>
        </patternFill>
      </fill>
      <border>
        <left style="thin"/>
        <right style="thin"/>
        <top style="thin"/>
        <bottom style="thin"/>
      </border>
    </dxf>
    <dxf>
      <font>
        <color theme="0"/>
      </font>
      <fill>
        <patternFill>
          <bgColor rgb="FFCC66FF"/>
        </patternFill>
      </fill>
      <border>
        <left style="thin"/>
        <right style="thin"/>
        <top style="thin"/>
        <bottom style="thin"/>
      </border>
    </dxf>
    <dxf>
      <fill>
        <patternFill>
          <bgColor rgb="FF00FF00"/>
        </patternFill>
      </fill>
      <border>
        <left style="thin"/>
        <right style="thin"/>
        <top style="thin"/>
        <bottom style="thin"/>
      </border>
    </dxf>
    <dxf>
      <fill>
        <patternFill>
          <bgColor rgb="FFFFFF00"/>
        </patternFill>
      </fill>
      <border>
        <left style="thin"/>
        <right style="thin"/>
        <top style="thin"/>
        <bottom style="thin"/>
      </border>
    </dxf>
    <dxf>
      <font>
        <color theme="0"/>
      </font>
      <fill>
        <patternFill>
          <bgColor rgb="FFFF0000"/>
        </patternFill>
      </fill>
      <border>
        <left style="thin"/>
        <right style="thin"/>
        <top style="thin"/>
        <bottom style="thin"/>
      </border>
    </dxf>
    <dxf>
      <font>
        <color theme="0"/>
      </font>
      <fill>
        <patternFill>
          <bgColor rgb="FF3399FF"/>
        </patternFill>
      </fill>
      <border>
        <left style="thin"/>
        <right style="thin"/>
        <top style="thin"/>
        <bottom style="thin"/>
      </border>
    </dxf>
    <dxf>
      <font>
        <color theme="0"/>
      </font>
      <fill>
        <patternFill>
          <bgColor rgb="FFCC66FF"/>
        </patternFill>
      </fill>
      <border>
        <left style="thin"/>
        <right style="thin"/>
        <top style="thin"/>
        <bottom style="thin"/>
      </border>
    </dxf>
    <dxf>
      <fill>
        <patternFill>
          <bgColor rgb="FF00FF00"/>
        </patternFill>
      </fill>
      <border>
        <left style="thin"/>
        <right style="thin"/>
        <top style="thin"/>
        <bottom style="thin"/>
      </border>
    </dxf>
    <dxf>
      <fill>
        <patternFill>
          <bgColor rgb="FFFFFF00"/>
        </patternFill>
      </fill>
      <border>
        <left style="thin"/>
        <right style="thin"/>
        <top style="thin"/>
        <bottom style="thin"/>
      </border>
    </dxf>
    <dxf>
      <font>
        <color theme="0"/>
      </font>
      <fill>
        <patternFill>
          <bgColor rgb="FFFF0000"/>
        </patternFill>
      </fill>
      <border>
        <left style="thin"/>
        <right style="thin"/>
        <top style="thin"/>
        <bottom style="thin"/>
      </border>
    </dxf>
    <dxf>
      <font>
        <color theme="0"/>
      </font>
      <fill>
        <patternFill>
          <bgColor rgb="FF3399FF"/>
        </patternFill>
      </fill>
      <border>
        <left style="thin"/>
        <right style="thin"/>
        <top style="thin"/>
        <bottom style="thin"/>
      </border>
    </dxf>
    <dxf>
      <font>
        <color theme="0"/>
      </font>
      <fill>
        <patternFill>
          <bgColor rgb="FFCC66FF"/>
        </patternFill>
      </fill>
      <border>
        <left style="thin"/>
        <right style="thin"/>
        <top style="thin"/>
        <bottom style="thin"/>
      </border>
    </dxf>
    <dxf>
      <fill>
        <patternFill>
          <bgColor rgb="FF00FF00"/>
        </patternFill>
      </fill>
      <border>
        <left style="thin"/>
        <right style="thin"/>
        <top style="thin"/>
        <bottom style="thin"/>
      </border>
    </dxf>
    <dxf>
      <fill>
        <patternFill>
          <bgColor rgb="FFFFFF00"/>
        </patternFill>
      </fill>
      <border>
        <left style="thin"/>
        <right style="thin"/>
        <top style="thin"/>
        <bottom style="thin"/>
      </border>
    </dxf>
    <dxf>
      <font>
        <color theme="0"/>
      </font>
      <fill>
        <patternFill>
          <bgColor rgb="FFFF0000"/>
        </patternFill>
      </fill>
      <border>
        <left style="thin"/>
        <right style="thin"/>
        <top style="thin"/>
        <bottom style="thin"/>
      </border>
    </dxf>
    <dxf>
      <font>
        <color theme="0"/>
      </font>
      <fill>
        <patternFill>
          <bgColor rgb="FF3399FF"/>
        </patternFill>
      </fill>
      <border>
        <left style="thin"/>
        <right style="thin"/>
        <top style="thin"/>
        <bottom style="thin"/>
      </border>
    </dxf>
    <dxf>
      <font>
        <color theme="0"/>
      </font>
      <fill>
        <patternFill>
          <bgColor rgb="FFCC66FF"/>
        </patternFill>
      </fill>
      <border>
        <left style="thin"/>
        <right style="thin"/>
        <top style="thin"/>
        <bottom style="thin"/>
      </border>
    </dxf>
    <dxf>
      <fill>
        <patternFill>
          <bgColor rgb="FF00FF00"/>
        </patternFill>
      </fill>
      <border>
        <left style="thin"/>
        <right style="thin"/>
        <top style="thin"/>
        <bottom style="thin"/>
      </border>
    </dxf>
    <dxf>
      <fill>
        <patternFill>
          <bgColor rgb="FFFFFF00"/>
        </patternFill>
      </fill>
      <border>
        <left style="thin"/>
        <right style="thin"/>
        <top style="thin"/>
        <bottom style="thin"/>
      </border>
    </dxf>
    <dxf>
      <font>
        <color theme="0"/>
      </font>
      <fill>
        <patternFill>
          <bgColor rgb="FFFF0000"/>
        </patternFill>
      </fill>
      <border>
        <left style="thin"/>
        <right style="thin"/>
        <top style="thin"/>
        <bottom style="thin"/>
      </border>
    </dxf>
    <dxf>
      <font>
        <color theme="0"/>
      </font>
      <fill>
        <patternFill>
          <bgColor rgb="FF3399FF"/>
        </patternFill>
      </fill>
      <border>
        <left style="thin"/>
        <right style="thin"/>
        <top style="thin"/>
        <bottom style="thin"/>
      </border>
    </dxf>
    <dxf>
      <font>
        <color theme="0"/>
      </font>
      <fill>
        <patternFill>
          <bgColor rgb="FFCC66FF"/>
        </patternFill>
      </fill>
      <border>
        <left style="thin"/>
        <right style="thin"/>
        <top style="thin"/>
        <bottom style="thin"/>
      </border>
    </dxf>
    <dxf>
      <fill>
        <patternFill>
          <bgColor rgb="FF00FF00"/>
        </patternFill>
      </fill>
      <border>
        <left style="thin"/>
        <right style="thin"/>
        <top style="thin"/>
        <bottom style="thin"/>
      </border>
    </dxf>
    <dxf>
      <fill>
        <patternFill>
          <bgColor rgb="FFFFFF00"/>
        </patternFill>
      </fill>
      <border>
        <left style="thin"/>
        <right style="thin"/>
        <top style="thin"/>
        <bottom style="thin"/>
      </border>
    </dxf>
    <dxf>
      <font>
        <color theme="0"/>
      </font>
      <fill>
        <patternFill>
          <bgColor rgb="FFFF0000"/>
        </patternFill>
      </fill>
      <border>
        <left style="thin"/>
        <right style="thin"/>
        <top style="thin"/>
        <bottom style="thin"/>
      </border>
    </dxf>
    <dxf>
      <font>
        <color theme="0"/>
      </font>
      <fill>
        <patternFill>
          <bgColor rgb="FF3399FF"/>
        </patternFill>
      </fill>
      <border>
        <left style="thin"/>
        <right style="thin"/>
        <top style="thin"/>
        <bottom style="thin"/>
      </border>
    </dxf>
    <dxf>
      <font>
        <color theme="0"/>
      </font>
      <fill>
        <patternFill>
          <bgColor rgb="FFCC66FF"/>
        </patternFill>
      </fill>
      <border>
        <left style="thin"/>
        <right style="thin"/>
        <top style="thin"/>
        <bottom style="thin"/>
      </border>
    </dxf>
    <dxf>
      <fill>
        <patternFill>
          <bgColor rgb="FF00FF00"/>
        </patternFill>
      </fill>
      <border>
        <left style="thin"/>
        <right style="thin"/>
        <top style="thin"/>
        <bottom style="thin"/>
      </border>
    </dxf>
    <dxf>
      <fill>
        <patternFill>
          <bgColor rgb="FFFFFF00"/>
        </patternFill>
      </fill>
      <border>
        <left style="thin"/>
        <right style="thin"/>
        <top style="thin"/>
        <bottom style="thin"/>
      </border>
    </dxf>
    <dxf>
      <font>
        <color theme="0"/>
      </font>
      <fill>
        <patternFill>
          <bgColor rgb="FFFF0000"/>
        </patternFill>
      </fill>
      <border>
        <left style="thin"/>
        <right style="thin"/>
        <top style="thin"/>
        <bottom style="thin"/>
      </border>
    </dxf>
    <dxf>
      <font>
        <color theme="0"/>
      </font>
      <fill>
        <patternFill>
          <bgColor rgb="FF3399FF"/>
        </patternFill>
      </fill>
      <border>
        <left style="thin"/>
        <right style="thin"/>
        <top style="thin"/>
        <bottom style="thin"/>
      </border>
    </dxf>
    <dxf>
      <font>
        <color theme="0"/>
      </font>
      <fill>
        <patternFill>
          <bgColor rgb="FFCC66FF"/>
        </patternFill>
      </fill>
      <border>
        <left style="thin"/>
        <right style="thin"/>
        <top style="thin"/>
        <bottom style="thin"/>
      </border>
    </dxf>
    <dxf>
      <fill>
        <patternFill>
          <bgColor rgb="FF00FF00"/>
        </patternFill>
      </fill>
      <border>
        <left style="thin"/>
        <right style="thin"/>
        <top style="thin"/>
        <bottom style="thin"/>
      </border>
    </dxf>
    <dxf>
      <fill>
        <patternFill>
          <bgColor rgb="FFFFFF00"/>
        </patternFill>
      </fill>
      <border>
        <left style="thin"/>
        <right style="thin"/>
        <top style="thin"/>
        <bottom style="thin"/>
      </border>
    </dxf>
    <dxf>
      <font>
        <color theme="0"/>
      </font>
      <fill>
        <patternFill>
          <bgColor rgb="FFFF0000"/>
        </patternFill>
      </fill>
      <border>
        <left style="thin"/>
        <right style="thin"/>
        <top style="thin"/>
        <bottom style="thin"/>
      </border>
    </dxf>
    <dxf>
      <font>
        <color theme="0"/>
      </font>
      <fill>
        <patternFill>
          <bgColor rgb="FF3399FF"/>
        </patternFill>
      </fill>
      <border>
        <left style="thin"/>
        <right style="thin"/>
        <top style="thin"/>
        <bottom style="thin"/>
      </border>
    </dxf>
    <dxf>
      <font>
        <color theme="0"/>
      </font>
      <fill>
        <patternFill>
          <bgColor rgb="FFCC66FF"/>
        </patternFill>
      </fill>
      <border>
        <left style="thin"/>
        <right style="thin"/>
        <top style="thin"/>
        <bottom style="thin"/>
      </border>
    </dxf>
    <dxf>
      <fill>
        <patternFill>
          <bgColor rgb="FF00FF00"/>
        </patternFill>
      </fill>
      <border>
        <left style="thin"/>
        <right style="thin"/>
        <top style="thin"/>
        <bottom style="thin"/>
      </border>
    </dxf>
    <dxf>
      <fill>
        <patternFill>
          <bgColor rgb="FFFFFF00"/>
        </patternFill>
      </fill>
      <border>
        <left style="thin"/>
        <right style="thin"/>
        <top style="thin"/>
        <bottom style="thin"/>
      </border>
    </dxf>
    <dxf>
      <font>
        <color theme="0"/>
      </font>
      <fill>
        <patternFill>
          <bgColor rgb="FFFF0000"/>
        </patternFill>
      </fill>
      <border>
        <left style="thin"/>
        <right style="thin"/>
        <top style="thin"/>
        <bottom style="thin"/>
      </border>
    </dxf>
    <dxf>
      <font>
        <color theme="0"/>
      </font>
      <fill>
        <patternFill>
          <bgColor rgb="FF3399FF"/>
        </patternFill>
      </fill>
      <border>
        <left style="thin"/>
        <right style="thin"/>
        <top style="thin"/>
        <bottom style="thin"/>
      </border>
    </dxf>
    <dxf>
      <font>
        <color theme="0"/>
      </font>
      <fill>
        <patternFill>
          <bgColor rgb="FFCC66FF"/>
        </patternFill>
      </fill>
      <border>
        <left style="thin"/>
        <right style="thin"/>
        <top style="thin"/>
        <bottom style="thin"/>
      </border>
    </dxf>
    <dxf>
      <fill>
        <patternFill>
          <bgColor rgb="FF00FF00"/>
        </patternFill>
      </fill>
      <border>
        <left style="thin"/>
        <right style="thin"/>
        <top style="thin"/>
        <bottom style="thin"/>
      </border>
    </dxf>
    <dxf>
      <fill>
        <patternFill>
          <bgColor rgb="FFFFFF00"/>
        </patternFill>
      </fill>
      <border>
        <left style="thin"/>
        <right style="thin"/>
        <top style="thin"/>
        <bottom style="thin"/>
      </border>
    </dxf>
    <dxf>
      <font>
        <color theme="0"/>
      </font>
      <fill>
        <patternFill>
          <bgColor rgb="FFFF0000"/>
        </patternFill>
      </fill>
      <border>
        <left style="thin"/>
        <right style="thin"/>
        <top style="thin"/>
        <bottom style="thin"/>
      </border>
    </dxf>
    <dxf>
      <font>
        <color theme="0"/>
      </font>
      <fill>
        <patternFill>
          <bgColor rgb="FF3399FF"/>
        </patternFill>
      </fill>
      <border>
        <left style="thin"/>
        <right style="thin"/>
        <top style="thin"/>
        <bottom style="thin"/>
      </border>
    </dxf>
    <dxf>
      <font>
        <color theme="0"/>
      </font>
      <fill>
        <patternFill>
          <bgColor rgb="FFCC66FF"/>
        </patternFill>
      </fill>
      <border>
        <left style="thin"/>
        <right style="thin"/>
        <top style="thin"/>
        <bottom style="thin"/>
      </border>
    </dxf>
    <dxf>
      <fill>
        <patternFill>
          <bgColor rgb="FF00FF00"/>
        </patternFill>
      </fill>
      <border>
        <left style="thin"/>
        <right style="thin"/>
        <top style="thin"/>
        <bottom style="thin"/>
      </border>
    </dxf>
    <dxf>
      <fill>
        <patternFill>
          <bgColor rgb="FFFFFF00"/>
        </patternFill>
      </fill>
      <border>
        <left style="thin"/>
        <right style="thin"/>
        <top style="thin"/>
        <bottom style="thin"/>
      </border>
    </dxf>
    <dxf>
      <font>
        <color theme="0"/>
      </font>
      <fill>
        <patternFill>
          <bgColor rgb="FFFF0000"/>
        </patternFill>
      </fill>
      <border>
        <left style="thin"/>
        <right style="thin"/>
        <top style="thin"/>
        <bottom style="thin"/>
      </border>
    </dxf>
    <dxf>
      <font>
        <color theme="0"/>
      </font>
      <fill>
        <patternFill>
          <bgColor rgb="FF3399FF"/>
        </patternFill>
      </fill>
      <border>
        <left style="thin"/>
        <right style="thin"/>
        <top style="thin"/>
        <bottom style="thin"/>
      </border>
    </dxf>
    <dxf>
      <font>
        <color theme="0"/>
      </font>
      <fill>
        <patternFill>
          <bgColor rgb="FFCC66FF"/>
        </patternFill>
      </fill>
      <border>
        <left style="thin"/>
        <right style="thin"/>
        <top style="thin"/>
        <bottom style="thin"/>
      </border>
    </dxf>
    <dxf>
      <fill>
        <patternFill>
          <bgColor rgb="FF00FF00"/>
        </patternFill>
      </fill>
      <border>
        <left style="thin"/>
        <right style="thin"/>
        <top style="thin"/>
        <bottom style="thin"/>
      </border>
    </dxf>
    <dxf>
      <fill>
        <patternFill>
          <bgColor rgb="FFFFFF00"/>
        </patternFill>
      </fill>
      <border>
        <left style="thin"/>
        <right style="thin"/>
        <top style="thin"/>
        <bottom style="thin"/>
      </border>
    </dxf>
    <dxf>
      <font>
        <color theme="0"/>
      </font>
      <fill>
        <patternFill>
          <bgColor rgb="FFFF0000"/>
        </patternFill>
      </fill>
      <border>
        <left style="thin"/>
        <right style="thin"/>
        <top style="thin"/>
        <bottom style="thin"/>
      </border>
    </dxf>
    <dxf>
      <font>
        <color theme="0"/>
      </font>
      <fill>
        <patternFill>
          <bgColor rgb="FF3399FF"/>
        </patternFill>
      </fill>
      <border>
        <left style="thin"/>
        <right style="thin"/>
        <top style="thin"/>
        <bottom style="thin"/>
      </border>
    </dxf>
    <dxf>
      <font>
        <color theme="0"/>
      </font>
      <fill>
        <patternFill>
          <bgColor rgb="FFCC66FF"/>
        </patternFill>
      </fill>
      <border>
        <left style="thin"/>
        <right style="thin"/>
        <top style="thin"/>
        <bottom style="thin"/>
      </border>
    </dxf>
    <dxf>
      <fill>
        <patternFill>
          <bgColor rgb="FFFFFF00"/>
        </patternFill>
      </fill>
      <border>
        <left style="thin"/>
        <right style="thin"/>
        <top style="thin"/>
        <bottom style="thin"/>
      </border>
    </dxf>
    <dxf>
      <font>
        <color theme="0"/>
      </font>
      <fill>
        <patternFill>
          <bgColor rgb="FFFF0000"/>
        </patternFill>
      </fill>
      <border>
        <left style="thin"/>
        <right style="thin"/>
        <top style="thin"/>
        <bottom style="thin"/>
      </border>
    </dxf>
    <dxf>
      <font>
        <color theme="0"/>
      </font>
      <fill>
        <patternFill>
          <bgColor rgb="FF3399FF"/>
        </patternFill>
      </fill>
      <border>
        <left style="thin"/>
        <right style="thin"/>
        <top style="thin"/>
        <bottom style="thin"/>
      </border>
    </dxf>
    <dxf>
      <fill>
        <patternFill>
          <bgColor rgb="FF00FF00"/>
        </patternFill>
      </fill>
      <border>
        <left style="thin"/>
        <right style="thin"/>
        <top style="thin"/>
        <bottom style="thin"/>
      </border>
    </dxf>
    <dxf>
      <font>
        <color theme="0"/>
      </font>
      <fill>
        <patternFill>
          <bgColor rgb="FFCC66FF"/>
        </patternFill>
      </fill>
      <border>
        <left style="thin"/>
        <right style="thin"/>
        <top style="thin"/>
        <bottom style="thin"/>
      </border>
    </dxf>
    <dxf>
      <fill>
        <patternFill>
          <bgColor rgb="FF00FF00"/>
        </patternFill>
      </fill>
      <border>
        <left style="thin"/>
        <right style="thin"/>
        <top style="thin"/>
        <bottom style="thin"/>
      </border>
    </dxf>
    <dxf>
      <fill>
        <patternFill>
          <bgColor rgb="FFFFFF00"/>
        </patternFill>
      </fill>
      <border>
        <left style="thin"/>
        <right style="thin"/>
        <top style="thin"/>
        <bottom style="thin"/>
      </border>
    </dxf>
    <dxf>
      <font>
        <color theme="0"/>
      </font>
      <fill>
        <patternFill>
          <bgColor rgb="FFFF0000"/>
        </patternFill>
      </fill>
      <border>
        <left style="thin"/>
        <right style="thin"/>
        <top style="thin"/>
        <bottom style="thin"/>
      </border>
    </dxf>
    <dxf>
      <font>
        <color theme="0"/>
      </font>
      <fill>
        <patternFill>
          <bgColor rgb="FF3399FF"/>
        </patternFill>
      </fill>
      <border>
        <left style="thin"/>
        <right style="thin"/>
        <top style="thin"/>
        <bottom style="thin"/>
      </border>
    </dxf>
    <dxf>
      <font>
        <color theme="0"/>
      </font>
      <fill>
        <patternFill>
          <bgColor rgb="FFCC66FF"/>
        </patternFill>
      </fill>
      <border>
        <left style="thin"/>
        <right style="thin"/>
        <top style="thin"/>
        <bottom style="thin"/>
      </border>
    </dxf>
    <dxf>
      <fill>
        <patternFill>
          <bgColor rgb="FF00FF00"/>
        </patternFill>
      </fill>
      <border>
        <left style="thin"/>
        <right style="thin"/>
        <top style="thin"/>
        <bottom style="thin"/>
      </border>
    </dxf>
    <dxf>
      <fill>
        <patternFill>
          <bgColor rgb="FFFFFF00"/>
        </patternFill>
      </fill>
      <border>
        <left style="thin"/>
        <right style="thin"/>
        <top style="thin"/>
        <bottom style="thin"/>
      </border>
    </dxf>
    <dxf>
      <font>
        <color theme="0"/>
      </font>
      <fill>
        <patternFill>
          <bgColor rgb="FFFF0000"/>
        </patternFill>
      </fill>
      <border>
        <left style="thin"/>
        <right style="thin"/>
        <top style="thin"/>
        <bottom style="thin"/>
      </border>
    </dxf>
    <dxf>
      <font>
        <color theme="0"/>
      </font>
      <fill>
        <patternFill>
          <bgColor rgb="FF3399FF"/>
        </patternFill>
      </fill>
      <border>
        <left style="thin"/>
        <right style="thin"/>
        <top style="thin"/>
        <bottom style="thin"/>
      </border>
    </dxf>
    <dxf>
      <font>
        <color theme="0"/>
      </font>
      <fill>
        <patternFill>
          <bgColor rgb="FFCC66FF"/>
        </patternFill>
      </fill>
      <border>
        <left style="thin"/>
        <right style="thin"/>
        <top style="thin"/>
        <bottom style="thin"/>
      </border>
    </dxf>
    <dxf>
      <fill>
        <patternFill>
          <bgColor rgb="FF00FF00"/>
        </patternFill>
      </fill>
      <border>
        <left style="thin"/>
        <right style="thin"/>
        <top style="thin"/>
        <bottom style="thin"/>
      </border>
    </dxf>
    <dxf>
      <fill>
        <patternFill>
          <bgColor rgb="FFFFFF00"/>
        </patternFill>
      </fill>
      <border>
        <left style="thin"/>
        <right style="thin"/>
        <top style="thin"/>
        <bottom style="thin"/>
      </border>
    </dxf>
    <dxf>
      <font>
        <color theme="0"/>
      </font>
      <fill>
        <patternFill>
          <bgColor rgb="FFFF0000"/>
        </patternFill>
      </fill>
      <border>
        <left style="thin"/>
        <right style="thin"/>
        <top style="thin"/>
        <bottom style="thin"/>
      </border>
    </dxf>
    <dxf>
      <font>
        <color theme="0"/>
      </font>
      <fill>
        <patternFill>
          <bgColor rgb="FF3399FF"/>
        </patternFill>
      </fill>
      <border>
        <left style="thin"/>
        <right style="thin"/>
        <top style="thin"/>
        <bottom style="thin"/>
      </border>
    </dxf>
    <dxf>
      <font>
        <color theme="0"/>
      </font>
      <fill>
        <patternFill>
          <bgColor rgb="FFCC66FF"/>
        </patternFill>
      </fill>
      <border>
        <left style="thin"/>
        <right style="thin"/>
        <top style="thin"/>
        <bottom style="thin"/>
      </border>
    </dxf>
    <dxf>
      <fill>
        <patternFill>
          <bgColor rgb="FF00FF00"/>
        </patternFill>
      </fill>
      <border>
        <left style="thin"/>
        <right style="thin"/>
        <top style="thin"/>
        <bottom style="thin"/>
      </border>
    </dxf>
    <dxf>
      <fill>
        <patternFill>
          <bgColor rgb="FFFFFF00"/>
        </patternFill>
      </fill>
      <border>
        <left style="thin"/>
        <right style="thin"/>
        <top style="thin"/>
        <bottom style="thin"/>
      </border>
    </dxf>
    <dxf>
      <font>
        <color theme="0"/>
      </font>
      <fill>
        <patternFill>
          <bgColor rgb="FFFF0000"/>
        </patternFill>
      </fill>
      <border>
        <left style="thin"/>
        <right style="thin"/>
        <top style="thin"/>
        <bottom style="thin"/>
      </border>
    </dxf>
    <dxf>
      <font>
        <color theme="0"/>
      </font>
      <fill>
        <patternFill>
          <bgColor rgb="FF3399FF"/>
        </patternFill>
      </fill>
      <border>
        <left style="thin"/>
        <right style="thin"/>
        <top style="thin"/>
        <bottom style="thin"/>
      </border>
    </dxf>
    <dxf>
      <font>
        <color theme="0"/>
      </font>
      <fill>
        <patternFill>
          <bgColor rgb="FFCC66FF"/>
        </patternFill>
      </fill>
      <border>
        <left style="thin"/>
        <right style="thin"/>
        <top style="thin"/>
        <bottom style="thin"/>
      </border>
    </dxf>
    <dxf>
      <fill>
        <patternFill>
          <bgColor rgb="FF00FF00"/>
        </patternFill>
      </fill>
      <border>
        <left style="thin"/>
        <right style="thin"/>
        <top style="thin"/>
        <bottom style="thin"/>
      </border>
    </dxf>
    <dxf>
      <fill>
        <patternFill>
          <bgColor rgb="FFFFFF00"/>
        </patternFill>
      </fill>
      <border>
        <left style="thin"/>
        <right style="thin"/>
        <top style="thin"/>
        <bottom style="thin"/>
      </border>
    </dxf>
    <dxf>
      <font>
        <color theme="0"/>
      </font>
      <fill>
        <patternFill>
          <bgColor rgb="FFFF0000"/>
        </patternFill>
      </fill>
      <border>
        <left style="thin"/>
        <right style="thin"/>
        <top style="thin"/>
        <bottom style="thin"/>
      </border>
    </dxf>
    <dxf>
      <font>
        <color theme="0"/>
      </font>
      <fill>
        <patternFill>
          <bgColor rgb="FF3399FF"/>
        </patternFill>
      </fill>
      <border>
        <left style="thin"/>
        <right style="thin"/>
        <top style="thin"/>
        <bottom style="thin"/>
      </border>
    </dxf>
    <dxf>
      <font>
        <color theme="0"/>
      </font>
      <fill>
        <patternFill>
          <bgColor rgb="FFCC66FF"/>
        </patternFill>
      </fill>
      <border>
        <left style="thin"/>
        <right style="thin"/>
        <top style="thin"/>
        <bottom style="thin"/>
      </border>
    </dxf>
    <dxf>
      <fill>
        <patternFill>
          <bgColor rgb="FF00FF00"/>
        </patternFill>
      </fill>
      <border>
        <left style="thin"/>
        <right style="thin"/>
        <top style="thin"/>
        <bottom style="thin"/>
      </border>
    </dxf>
    <dxf>
      <fill>
        <patternFill>
          <bgColor rgb="FFFFFF00"/>
        </patternFill>
      </fill>
      <border>
        <left style="thin"/>
        <right style="thin"/>
        <top style="thin"/>
        <bottom style="thin"/>
      </border>
    </dxf>
    <dxf>
      <font>
        <color theme="0"/>
      </font>
      <fill>
        <patternFill>
          <bgColor rgb="FFFF0000"/>
        </patternFill>
      </fill>
      <border>
        <left style="thin"/>
        <right style="thin"/>
        <top style="thin"/>
        <bottom style="thin"/>
      </border>
    </dxf>
    <dxf>
      <font>
        <color theme="0"/>
      </font>
      <fill>
        <patternFill>
          <bgColor rgb="FF3399FF"/>
        </patternFill>
      </fill>
      <border>
        <left style="thin"/>
        <right style="thin"/>
        <top style="thin"/>
        <bottom style="thin"/>
      </border>
    </dxf>
    <dxf>
      <font>
        <color theme="0"/>
      </font>
      <fill>
        <patternFill>
          <bgColor rgb="FFCC66FF"/>
        </patternFill>
      </fill>
      <border>
        <left style="thin"/>
        <right style="thin"/>
        <top style="thin"/>
        <bottom style="thin"/>
      </border>
    </dxf>
    <dxf>
      <fill>
        <patternFill>
          <bgColor rgb="FF00FF00"/>
        </patternFill>
      </fill>
      <border>
        <left style="thin"/>
        <right style="thin"/>
        <top style="thin"/>
        <bottom style="thin"/>
      </border>
    </dxf>
    <dxf>
      <fill>
        <patternFill>
          <bgColor rgb="FFFFFF00"/>
        </patternFill>
      </fill>
      <border>
        <left style="thin"/>
        <right style="thin"/>
        <top style="thin"/>
        <bottom style="thin"/>
      </border>
    </dxf>
    <dxf>
      <font>
        <color theme="0"/>
      </font>
      <fill>
        <patternFill>
          <bgColor rgb="FFFF0000"/>
        </patternFill>
      </fill>
      <border>
        <left style="thin"/>
        <right style="thin"/>
        <top style="thin"/>
        <bottom style="thin"/>
      </border>
    </dxf>
    <dxf>
      <font>
        <color theme="0"/>
      </font>
      <fill>
        <patternFill>
          <bgColor rgb="FF3399FF"/>
        </patternFill>
      </fill>
      <border>
        <left style="thin"/>
        <right style="thin"/>
        <top style="thin"/>
        <bottom style="thin"/>
      </border>
    </dxf>
    <dxf>
      <font>
        <color theme="0"/>
      </font>
      <fill>
        <patternFill>
          <bgColor rgb="FFCC66FF"/>
        </patternFill>
      </fill>
      <border>
        <left style="thin"/>
        <right style="thin"/>
        <top style="thin"/>
        <bottom style="thin"/>
      </border>
    </dxf>
    <dxf>
      <fill>
        <patternFill>
          <bgColor rgb="FF00FF00"/>
        </patternFill>
      </fill>
      <border>
        <left style="thin"/>
        <right style="thin"/>
        <top style="thin"/>
        <bottom style="thin"/>
      </border>
    </dxf>
    <dxf>
      <fill>
        <patternFill>
          <bgColor rgb="FFFFFF00"/>
        </patternFill>
      </fill>
      <border>
        <left style="thin"/>
        <right style="thin"/>
        <top style="thin"/>
        <bottom style="thin"/>
      </border>
    </dxf>
    <dxf>
      <font>
        <color theme="0"/>
      </font>
      <fill>
        <patternFill>
          <bgColor rgb="FFFF0000"/>
        </patternFill>
      </fill>
      <border>
        <left style="thin"/>
        <right style="thin"/>
        <top style="thin"/>
        <bottom style="thin"/>
      </border>
    </dxf>
    <dxf>
      <font>
        <color theme="0"/>
      </font>
      <fill>
        <patternFill>
          <bgColor rgb="FF3399FF"/>
        </patternFill>
      </fill>
      <border>
        <left style="thin"/>
        <right style="thin"/>
        <top style="thin"/>
        <bottom style="thin"/>
      </border>
    </dxf>
    <dxf>
      <font>
        <color theme="0"/>
      </font>
      <fill>
        <patternFill>
          <bgColor rgb="FFCC66FF"/>
        </patternFill>
      </fill>
      <border>
        <left style="thin"/>
        <right style="thin"/>
        <top style="thin"/>
        <bottom style="thin"/>
      </border>
    </dxf>
    <dxf>
      <fill>
        <patternFill>
          <bgColor rgb="FF00FF00"/>
        </patternFill>
      </fill>
      <border>
        <left style="thin"/>
        <right style="thin"/>
        <top style="thin"/>
        <bottom style="thin"/>
      </border>
    </dxf>
    <dxf>
      <fill>
        <patternFill>
          <bgColor rgb="FFFFFF00"/>
        </patternFill>
      </fill>
      <border>
        <left style="thin"/>
        <right style="thin"/>
        <top style="thin"/>
        <bottom style="thin"/>
      </border>
    </dxf>
    <dxf>
      <font>
        <color theme="0"/>
      </font>
      <fill>
        <patternFill>
          <bgColor rgb="FFFF0000"/>
        </patternFill>
      </fill>
      <border>
        <left style="thin"/>
        <right style="thin"/>
        <top style="thin"/>
        <bottom style="thin"/>
      </border>
    </dxf>
    <dxf>
      <font>
        <color theme="0"/>
      </font>
      <fill>
        <patternFill>
          <bgColor rgb="FF3399FF"/>
        </patternFill>
      </fill>
      <border>
        <left style="thin"/>
        <right style="thin"/>
        <top style="thin"/>
        <bottom style="thin"/>
      </border>
    </dxf>
    <dxf>
      <font>
        <color theme="0"/>
      </font>
      <fill>
        <patternFill>
          <bgColor rgb="FFCC66FF"/>
        </patternFill>
      </fill>
      <border>
        <left style="thin"/>
        <right style="thin"/>
        <top style="thin"/>
        <bottom style="thin"/>
      </border>
    </dxf>
    <dxf>
      <fill>
        <patternFill>
          <bgColor rgb="FF00FF00"/>
        </patternFill>
      </fill>
      <border>
        <left style="thin"/>
        <right style="thin"/>
        <top style="thin"/>
        <bottom style="thin"/>
      </border>
    </dxf>
    <dxf>
      <fill>
        <patternFill>
          <bgColor rgb="FFFFFF00"/>
        </patternFill>
      </fill>
      <border>
        <left style="thin"/>
        <right style="thin"/>
        <top style="thin"/>
        <bottom style="thin"/>
      </border>
    </dxf>
    <dxf>
      <font>
        <color theme="0"/>
      </font>
      <fill>
        <patternFill>
          <bgColor rgb="FFFF0000"/>
        </patternFill>
      </fill>
      <border>
        <left style="thin"/>
        <right style="thin"/>
        <top style="thin"/>
        <bottom style="thin"/>
      </border>
    </dxf>
    <dxf>
      <font>
        <color theme="0"/>
      </font>
      <fill>
        <patternFill>
          <bgColor rgb="FF3399FF"/>
        </patternFill>
      </fill>
      <border>
        <left style="thin"/>
        <right style="thin"/>
        <top style="thin"/>
        <bottom style="thin"/>
      </border>
    </dxf>
    <dxf>
      <font>
        <color theme="0"/>
      </font>
      <fill>
        <patternFill>
          <bgColor rgb="FFCC66FF"/>
        </patternFill>
      </fill>
      <border>
        <left style="thin"/>
        <right style="thin"/>
        <top style="thin"/>
        <bottom style="thin"/>
      </border>
    </dxf>
    <dxf>
      <fill>
        <patternFill>
          <bgColor rgb="FF00FF00"/>
        </patternFill>
      </fill>
      <border>
        <left style="thin"/>
        <right style="thin"/>
        <top style="thin"/>
        <bottom style="thin"/>
      </border>
    </dxf>
    <dxf>
      <fill>
        <patternFill>
          <bgColor rgb="FFFFFF00"/>
        </patternFill>
      </fill>
      <border>
        <left style="thin"/>
        <right style="thin"/>
        <top style="thin"/>
        <bottom style="thin"/>
      </border>
    </dxf>
    <dxf>
      <font>
        <color theme="0"/>
      </font>
      <fill>
        <patternFill>
          <bgColor rgb="FFFF0000"/>
        </patternFill>
      </fill>
      <border>
        <left style="thin"/>
        <right style="thin"/>
        <top style="thin"/>
        <bottom style="thin"/>
      </border>
    </dxf>
    <dxf>
      <font>
        <color theme="0"/>
      </font>
      <fill>
        <patternFill>
          <bgColor rgb="FF3399FF"/>
        </patternFill>
      </fill>
      <border>
        <left style="thin"/>
        <right style="thin"/>
        <top style="thin"/>
        <bottom style="thin"/>
      </border>
    </dxf>
    <dxf>
      <font>
        <color theme="0"/>
      </font>
      <fill>
        <patternFill>
          <bgColor rgb="FFCC66FF"/>
        </patternFill>
      </fill>
      <border>
        <left style="thin"/>
        <right style="thin"/>
        <top style="thin"/>
        <bottom style="thin"/>
      </border>
    </dxf>
    <dxf>
      <fill>
        <patternFill>
          <bgColor rgb="FF00FF00"/>
        </patternFill>
      </fill>
      <border>
        <left style="thin"/>
        <right style="thin"/>
        <top style="thin"/>
        <bottom style="thin"/>
      </border>
    </dxf>
    <dxf>
      <fill>
        <patternFill>
          <bgColor rgb="FFFFFF00"/>
        </patternFill>
      </fill>
      <border>
        <left style="thin"/>
        <right style="thin"/>
        <top style="thin"/>
        <bottom style="thin"/>
      </border>
    </dxf>
    <dxf>
      <font>
        <color theme="0"/>
      </font>
      <fill>
        <patternFill>
          <bgColor rgb="FFFF0000"/>
        </patternFill>
      </fill>
      <border>
        <left style="thin"/>
        <right style="thin"/>
        <top style="thin"/>
        <bottom style="thin"/>
      </border>
    </dxf>
    <dxf>
      <font>
        <color theme="0"/>
      </font>
      <fill>
        <patternFill>
          <bgColor rgb="FF3399FF"/>
        </patternFill>
      </fill>
      <border>
        <left style="thin"/>
        <right style="thin"/>
        <top style="thin"/>
        <bottom style="thin"/>
      </border>
    </dxf>
    <dxf>
      <font>
        <color theme="0"/>
      </font>
      <fill>
        <patternFill>
          <bgColor rgb="FFCC66FF"/>
        </patternFill>
      </fill>
      <border>
        <left style="thin"/>
        <right style="thin"/>
        <top style="thin"/>
        <bottom style="thin"/>
      </border>
    </dxf>
    <dxf>
      <fill>
        <patternFill>
          <bgColor rgb="FF00FF00"/>
        </patternFill>
      </fill>
      <border>
        <left style="thin"/>
        <right style="thin"/>
        <top style="thin"/>
        <bottom style="thin"/>
      </border>
    </dxf>
    <dxf>
      <fill>
        <patternFill>
          <bgColor rgb="FFFFFF00"/>
        </patternFill>
      </fill>
      <border>
        <left style="thin"/>
        <right style="thin"/>
        <top style="thin"/>
        <bottom style="thin"/>
      </border>
    </dxf>
    <dxf>
      <font>
        <color theme="0"/>
      </font>
      <fill>
        <patternFill>
          <bgColor rgb="FFFF0000"/>
        </patternFill>
      </fill>
      <border>
        <left style="thin"/>
        <right style="thin"/>
        <top style="thin"/>
        <bottom style="thin"/>
      </border>
    </dxf>
    <dxf>
      <font>
        <color theme="0"/>
      </font>
      <fill>
        <patternFill>
          <bgColor rgb="FF3399FF"/>
        </patternFill>
      </fill>
      <border>
        <left style="thin"/>
        <right style="thin"/>
        <top style="thin"/>
        <bottom style="thin"/>
      </border>
    </dxf>
    <dxf>
      <font>
        <color theme="0"/>
      </font>
      <fill>
        <patternFill>
          <bgColor rgb="FFCC66FF"/>
        </patternFill>
      </fill>
      <border>
        <left style="thin"/>
        <right style="thin"/>
        <top style="thin"/>
        <bottom style="thin"/>
      </border>
    </dxf>
    <dxf>
      <fill>
        <patternFill>
          <bgColor rgb="FF00FF00"/>
        </patternFill>
      </fill>
      <border>
        <left style="thin"/>
        <right style="thin"/>
        <top style="thin"/>
        <bottom style="thin"/>
      </border>
    </dxf>
    <dxf>
      <fill>
        <patternFill>
          <bgColor rgb="FFFFFF00"/>
        </patternFill>
      </fill>
      <border>
        <left style="thin"/>
        <right style="thin"/>
        <top style="thin"/>
        <bottom style="thin"/>
      </border>
    </dxf>
    <dxf>
      <font>
        <color theme="0"/>
      </font>
      <fill>
        <patternFill>
          <bgColor rgb="FFFF0000"/>
        </patternFill>
      </fill>
      <border>
        <left style="thin"/>
        <right style="thin"/>
        <top style="thin"/>
        <bottom style="thin"/>
      </border>
    </dxf>
    <dxf>
      <font>
        <color theme="0"/>
      </font>
      <fill>
        <patternFill>
          <bgColor rgb="FF3399FF"/>
        </patternFill>
      </fill>
      <border>
        <left style="thin"/>
        <right style="thin"/>
        <top style="thin"/>
        <bottom style="thin"/>
      </border>
    </dxf>
    <dxf>
      <font>
        <color theme="0"/>
      </font>
      <fill>
        <patternFill>
          <bgColor rgb="FFCC66FF"/>
        </patternFill>
      </fill>
      <border>
        <left style="thin"/>
        <right style="thin"/>
        <top style="thin"/>
        <bottom style="thin"/>
      </border>
    </dxf>
    <dxf>
      <fill>
        <patternFill>
          <bgColor rgb="FF00FF00"/>
        </patternFill>
      </fill>
      <border>
        <left style="thin"/>
        <right style="thin"/>
        <top style="thin"/>
        <bottom style="thin"/>
      </border>
    </dxf>
    <dxf>
      <fill>
        <patternFill>
          <bgColor rgb="FFFFFF00"/>
        </patternFill>
      </fill>
      <border>
        <left style="thin"/>
        <right style="thin"/>
        <top style="thin"/>
        <bottom style="thin"/>
      </border>
    </dxf>
    <dxf>
      <font>
        <color theme="0"/>
      </font>
      <fill>
        <patternFill>
          <bgColor rgb="FFFF0000"/>
        </patternFill>
      </fill>
      <border>
        <left style="thin"/>
        <right style="thin"/>
        <top style="thin"/>
        <bottom style="thin"/>
      </border>
    </dxf>
    <dxf>
      <font>
        <color theme="0"/>
      </font>
      <fill>
        <patternFill>
          <bgColor rgb="FF3399FF"/>
        </patternFill>
      </fill>
      <border>
        <left style="thin"/>
        <right style="thin"/>
        <top style="thin"/>
        <bottom style="thin"/>
      </border>
    </dxf>
    <dxf>
      <font>
        <color theme="0"/>
      </font>
      <fill>
        <patternFill>
          <bgColor rgb="FFCC66FF"/>
        </patternFill>
      </fill>
      <border>
        <left style="thin"/>
        <right style="thin"/>
        <top style="thin"/>
        <bottom style="thin"/>
      </border>
    </dxf>
    <dxf>
      <fill>
        <patternFill>
          <bgColor rgb="FF00FF00"/>
        </patternFill>
      </fill>
      <border>
        <left style="thin"/>
        <right style="thin"/>
        <top style="thin"/>
        <bottom style="thin"/>
      </border>
    </dxf>
    <dxf>
      <fill>
        <patternFill>
          <bgColor rgb="FFFFFF00"/>
        </patternFill>
      </fill>
      <border>
        <left style="thin"/>
        <right style="thin"/>
        <top style="thin"/>
        <bottom style="thin"/>
      </border>
    </dxf>
    <dxf>
      <font>
        <color theme="0"/>
      </font>
      <fill>
        <patternFill>
          <bgColor rgb="FFFF0000"/>
        </patternFill>
      </fill>
      <border>
        <left style="thin"/>
        <right style="thin"/>
        <top style="thin"/>
        <bottom style="thin"/>
      </border>
    </dxf>
    <dxf>
      <font>
        <color theme="0"/>
      </font>
      <fill>
        <patternFill>
          <bgColor rgb="FF3399FF"/>
        </patternFill>
      </fill>
      <border>
        <left style="thin"/>
        <right style="thin"/>
        <top style="thin"/>
        <bottom style="thin"/>
      </border>
    </dxf>
    <dxf>
      <font>
        <color theme="0"/>
      </font>
      <fill>
        <patternFill>
          <bgColor rgb="FFCC66FF"/>
        </patternFill>
      </fill>
      <border>
        <left style="thin"/>
        <right style="thin"/>
        <top style="thin"/>
        <bottom style="thin"/>
      </border>
    </dxf>
    <dxf>
      <fill>
        <patternFill>
          <bgColor rgb="FF00FF00"/>
        </patternFill>
      </fill>
      <border>
        <left style="thin"/>
        <right style="thin"/>
        <top style="thin"/>
        <bottom style="thin"/>
      </border>
    </dxf>
    <dxf>
      <fill>
        <patternFill>
          <bgColor rgb="FFFFFF00"/>
        </patternFill>
      </fill>
      <border>
        <left style="thin"/>
        <right style="thin"/>
        <top style="thin"/>
        <bottom style="thin"/>
      </border>
    </dxf>
    <dxf>
      <font>
        <color theme="0"/>
      </font>
      <fill>
        <patternFill>
          <bgColor rgb="FFFF0000"/>
        </patternFill>
      </fill>
      <border>
        <left style="thin"/>
        <right style="thin"/>
        <top style="thin"/>
        <bottom style="thin"/>
      </border>
    </dxf>
    <dxf>
      <font>
        <color theme="0"/>
      </font>
      <fill>
        <patternFill>
          <bgColor rgb="FF3399FF"/>
        </patternFill>
      </fill>
      <border>
        <left style="thin"/>
        <right style="thin"/>
        <top style="thin"/>
        <bottom style="thin"/>
      </border>
    </dxf>
    <dxf>
      <font>
        <color theme="0"/>
      </font>
      <fill>
        <patternFill>
          <bgColor rgb="FFCC66FF"/>
        </patternFill>
      </fill>
      <border>
        <left style="thin"/>
        <right style="thin"/>
        <top style="thin"/>
        <bottom style="thin"/>
      </border>
    </dxf>
    <dxf>
      <fill>
        <patternFill>
          <bgColor rgb="FF00FF00"/>
        </patternFill>
      </fill>
      <border>
        <left style="thin"/>
        <right style="thin"/>
        <top style="thin"/>
        <bottom style="thin"/>
      </border>
    </dxf>
    <dxf>
      <fill>
        <patternFill>
          <bgColor rgb="FFFFFF00"/>
        </patternFill>
      </fill>
      <border>
        <left style="thin"/>
        <right style="thin"/>
        <top style="thin"/>
        <bottom style="thin"/>
      </border>
    </dxf>
    <dxf>
      <font>
        <color theme="0"/>
      </font>
      <fill>
        <patternFill>
          <bgColor rgb="FFFF0000"/>
        </patternFill>
      </fill>
      <border>
        <left style="thin"/>
        <right style="thin"/>
        <top style="thin"/>
        <bottom style="thin"/>
      </border>
    </dxf>
    <dxf>
      <font>
        <color theme="0"/>
      </font>
      <fill>
        <patternFill>
          <bgColor rgb="FF3399FF"/>
        </patternFill>
      </fill>
      <border>
        <left style="thin"/>
        <right style="thin"/>
        <top style="thin"/>
        <bottom style="thin"/>
      </border>
    </dxf>
    <dxf>
      <font>
        <color theme="0"/>
      </font>
      <fill>
        <patternFill>
          <bgColor rgb="FFCC66FF"/>
        </patternFill>
      </fill>
      <border>
        <left style="thin"/>
        <right style="thin"/>
        <top style="thin"/>
        <bottom style="thin"/>
      </border>
    </dxf>
    <dxf>
      <fill>
        <patternFill>
          <bgColor rgb="FF00FF00"/>
        </patternFill>
      </fill>
      <border>
        <left style="thin"/>
        <right style="thin"/>
        <top style="thin"/>
        <bottom style="thin"/>
      </border>
    </dxf>
    <dxf>
      <fill>
        <patternFill>
          <bgColor rgb="FFFFFF00"/>
        </patternFill>
      </fill>
      <border>
        <left style="thin"/>
        <right style="thin"/>
        <top style="thin"/>
        <bottom style="thin"/>
      </border>
    </dxf>
    <dxf>
      <font>
        <color theme="0"/>
      </font>
      <fill>
        <patternFill>
          <bgColor rgb="FFFF0000"/>
        </patternFill>
      </fill>
      <border>
        <left style="thin"/>
        <right style="thin"/>
        <top style="thin"/>
        <bottom style="thin"/>
      </border>
    </dxf>
    <dxf>
      <font>
        <color theme="0"/>
      </font>
      <fill>
        <patternFill>
          <bgColor rgb="FF3399FF"/>
        </patternFill>
      </fill>
      <border>
        <left style="thin"/>
        <right style="thin"/>
        <top style="thin"/>
        <bottom style="thin"/>
      </border>
    </dxf>
    <dxf>
      <font>
        <color theme="0"/>
      </font>
      <fill>
        <patternFill>
          <bgColor rgb="FFCC66FF"/>
        </patternFill>
      </fill>
      <border>
        <left style="thin"/>
        <right style="thin"/>
        <top style="thin"/>
        <bottom style="thin"/>
      </border>
    </dxf>
    <dxf>
      <fill>
        <patternFill>
          <bgColor rgb="FFFFFF00"/>
        </patternFill>
      </fill>
      <border>
        <left style="thin"/>
        <right style="thin"/>
        <top style="thin"/>
        <bottom style="thin"/>
      </border>
    </dxf>
    <dxf>
      <font>
        <color theme="0"/>
      </font>
      <fill>
        <patternFill>
          <bgColor rgb="FF3399FF"/>
        </patternFill>
      </fill>
      <border>
        <left style="thin"/>
        <right style="thin"/>
        <top style="thin"/>
        <bottom style="thin"/>
      </border>
    </dxf>
    <dxf>
      <fill>
        <patternFill>
          <bgColor rgb="FF00FF00"/>
        </patternFill>
      </fill>
      <border>
        <left style="thin"/>
        <right style="thin"/>
        <top style="thin"/>
        <bottom style="thin"/>
      </border>
    </dxf>
    <dxf>
      <font>
        <color theme="0"/>
      </font>
      <fill>
        <patternFill>
          <bgColor rgb="FFFF0000"/>
        </patternFill>
      </fill>
      <border>
        <left style="thin"/>
        <right style="thin"/>
        <top style="thin"/>
        <bottom style="thin"/>
      </border>
    </dxf>
    <dxf>
      <font>
        <color theme="0"/>
      </font>
      <fill>
        <patternFill>
          <bgColor rgb="FFCC66FF"/>
        </patternFill>
      </fill>
      <border>
        <left style="thin"/>
        <right style="thin"/>
        <top style="thin"/>
        <bottom style="thin"/>
      </border>
    </dxf>
    <dxf>
      <fill>
        <patternFill>
          <bgColor rgb="FF00FF00"/>
        </patternFill>
      </fill>
      <border>
        <left style="thin"/>
        <right style="thin"/>
        <top style="thin"/>
        <bottom style="thin"/>
      </border>
    </dxf>
    <dxf>
      <fill>
        <patternFill>
          <bgColor rgb="FFFFFF00"/>
        </patternFill>
      </fill>
      <border>
        <left style="thin"/>
        <right style="thin"/>
        <top style="thin"/>
        <bottom style="thin"/>
      </border>
    </dxf>
    <dxf>
      <font>
        <color theme="0"/>
      </font>
      <fill>
        <patternFill>
          <bgColor rgb="FFFF0000"/>
        </patternFill>
      </fill>
      <border>
        <left style="thin"/>
        <right style="thin"/>
        <top style="thin"/>
        <bottom style="thin"/>
      </border>
    </dxf>
    <dxf>
      <font>
        <color theme="0"/>
      </font>
      <fill>
        <patternFill>
          <bgColor rgb="FF3399FF"/>
        </patternFill>
      </fill>
      <border>
        <left style="thin"/>
        <right style="thin"/>
        <top style="thin"/>
        <bottom style="thin"/>
      </border>
    </dxf>
    <dxf>
      <font>
        <color theme="0"/>
      </font>
      <fill>
        <patternFill>
          <bgColor rgb="FFCC66FF"/>
        </patternFill>
      </fill>
      <border>
        <left style="thin"/>
        <right style="thin"/>
        <top style="thin"/>
        <bottom style="thin"/>
      </border>
    </dxf>
    <dxf>
      <fill>
        <patternFill>
          <bgColor rgb="FF00FF00"/>
        </patternFill>
      </fill>
      <border>
        <left style="thin"/>
        <right style="thin"/>
        <top style="thin"/>
        <bottom style="thin"/>
      </border>
    </dxf>
    <dxf>
      <fill>
        <patternFill>
          <bgColor rgb="FFFFFF00"/>
        </patternFill>
      </fill>
      <border>
        <left style="thin"/>
        <right style="thin"/>
        <top style="thin"/>
        <bottom style="thin"/>
      </border>
    </dxf>
    <dxf>
      <font>
        <color theme="0"/>
      </font>
      <fill>
        <patternFill>
          <bgColor rgb="FFFF0000"/>
        </patternFill>
      </fill>
      <border>
        <left style="thin"/>
        <right style="thin"/>
        <top style="thin"/>
        <bottom style="thin"/>
      </border>
    </dxf>
    <dxf>
      <font>
        <color theme="0"/>
      </font>
      <fill>
        <patternFill>
          <bgColor rgb="FF3399FF"/>
        </patternFill>
      </fill>
      <border>
        <left style="thin"/>
        <right style="thin"/>
        <top style="thin"/>
        <bottom style="thin"/>
      </border>
    </dxf>
    <dxf>
      <font>
        <color theme="0"/>
      </font>
      <fill>
        <patternFill>
          <bgColor rgb="FFCC66FF"/>
        </patternFill>
      </fill>
      <border>
        <left style="thin"/>
        <right style="thin"/>
        <top style="thin"/>
        <bottom style="thin"/>
      </border>
    </dxf>
    <dxf>
      <fill>
        <patternFill>
          <bgColor rgb="FF00FF00"/>
        </patternFill>
      </fill>
      <border>
        <left style="thin"/>
        <right style="thin"/>
        <top style="thin"/>
        <bottom style="thin"/>
      </border>
    </dxf>
    <dxf>
      <fill>
        <patternFill>
          <bgColor rgb="FFFFFF00"/>
        </patternFill>
      </fill>
      <border>
        <left style="thin"/>
        <right style="thin"/>
        <top style="thin"/>
        <bottom style="thin"/>
      </border>
    </dxf>
    <dxf>
      <font>
        <color theme="0"/>
      </font>
      <fill>
        <patternFill>
          <bgColor rgb="FFFF0000"/>
        </patternFill>
      </fill>
      <border>
        <left style="thin"/>
        <right style="thin"/>
        <top style="thin"/>
        <bottom style="thin"/>
      </border>
    </dxf>
    <dxf>
      <font>
        <color theme="0"/>
      </font>
      <fill>
        <patternFill>
          <bgColor rgb="FF3399FF"/>
        </patternFill>
      </fill>
      <border>
        <left style="thin"/>
        <right style="thin"/>
        <top style="thin"/>
        <bottom style="thin"/>
      </border>
    </dxf>
    <dxf>
      <font>
        <color theme="0"/>
      </font>
      <fill>
        <patternFill>
          <bgColor rgb="FFCC66FF"/>
        </patternFill>
      </fill>
      <border>
        <left style="thin"/>
        <right style="thin"/>
        <top style="thin"/>
        <bottom style="thin"/>
      </border>
    </dxf>
    <dxf>
      <fill>
        <patternFill>
          <bgColor rgb="FF00FF00"/>
        </patternFill>
      </fill>
      <border>
        <left style="thin"/>
        <right style="thin"/>
        <top style="thin"/>
        <bottom style="thin"/>
      </border>
    </dxf>
    <dxf>
      <fill>
        <patternFill>
          <bgColor rgb="FFFFFF00"/>
        </patternFill>
      </fill>
      <border>
        <left style="thin"/>
        <right style="thin"/>
        <top style="thin"/>
        <bottom style="thin"/>
      </border>
    </dxf>
    <dxf>
      <font>
        <color theme="0"/>
      </font>
      <fill>
        <patternFill>
          <bgColor rgb="FFFF0000"/>
        </patternFill>
      </fill>
      <border>
        <left style="thin"/>
        <right style="thin"/>
        <top style="thin"/>
        <bottom style="thin"/>
      </border>
    </dxf>
    <dxf>
      <font>
        <color theme="0"/>
      </font>
      <fill>
        <patternFill>
          <bgColor rgb="FF3399FF"/>
        </patternFill>
      </fill>
      <border>
        <left style="thin"/>
        <right style="thin"/>
        <top style="thin"/>
        <bottom style="thin"/>
      </border>
    </dxf>
    <dxf>
      <font>
        <color theme="0"/>
      </font>
      <fill>
        <patternFill>
          <bgColor rgb="FFCC66FF"/>
        </patternFill>
      </fill>
      <border>
        <left style="thin"/>
        <right style="thin"/>
        <top style="thin"/>
        <bottom style="thin"/>
      </border>
    </dxf>
    <dxf>
      <fill>
        <patternFill>
          <bgColor rgb="FF00FF00"/>
        </patternFill>
      </fill>
      <border>
        <left style="thin"/>
        <right style="thin"/>
        <top style="thin"/>
        <bottom style="thin"/>
      </border>
    </dxf>
    <dxf>
      <fill>
        <patternFill>
          <bgColor rgb="FFFFFF00"/>
        </patternFill>
      </fill>
      <border>
        <left style="thin"/>
        <right style="thin"/>
        <top style="thin"/>
        <bottom style="thin"/>
      </border>
    </dxf>
    <dxf>
      <font>
        <color theme="0"/>
      </font>
      <fill>
        <patternFill>
          <bgColor rgb="FFFF0000"/>
        </patternFill>
      </fill>
      <border>
        <left style="thin"/>
        <right style="thin"/>
        <top style="thin"/>
        <bottom style="thin"/>
      </border>
    </dxf>
    <dxf>
      <font>
        <color theme="0"/>
      </font>
      <fill>
        <patternFill>
          <bgColor rgb="FF3399FF"/>
        </patternFill>
      </fill>
      <border>
        <left style="thin"/>
        <right style="thin"/>
        <top style="thin"/>
        <bottom style="thin"/>
      </border>
    </dxf>
    <dxf>
      <font>
        <color theme="0"/>
      </font>
      <fill>
        <patternFill>
          <bgColor rgb="FFCC66FF"/>
        </patternFill>
      </fill>
      <border>
        <left style="thin"/>
        <right style="thin"/>
        <top style="thin"/>
        <bottom style="thin"/>
      </border>
    </dxf>
    <dxf>
      <fill>
        <patternFill>
          <bgColor rgb="FF00FF00"/>
        </patternFill>
      </fill>
      <border>
        <left style="thin"/>
        <right style="thin"/>
        <top style="thin"/>
        <bottom style="thin"/>
      </border>
    </dxf>
    <dxf>
      <fill>
        <patternFill>
          <bgColor rgb="FFFFFF00"/>
        </patternFill>
      </fill>
      <border>
        <left style="thin"/>
        <right style="thin"/>
        <top style="thin"/>
        <bottom style="thin"/>
      </border>
    </dxf>
    <dxf>
      <font>
        <color theme="0"/>
      </font>
      <fill>
        <patternFill>
          <bgColor rgb="FFFF0000"/>
        </patternFill>
      </fill>
      <border>
        <left style="thin"/>
        <right style="thin"/>
        <top style="thin"/>
        <bottom style="thin"/>
      </border>
    </dxf>
    <dxf>
      <font>
        <color theme="0"/>
      </font>
      <fill>
        <patternFill>
          <bgColor rgb="FF3399FF"/>
        </patternFill>
      </fill>
      <border>
        <left style="thin"/>
        <right style="thin"/>
        <top style="thin"/>
        <bottom style="thin"/>
      </border>
    </dxf>
    <dxf>
      <font>
        <color theme="0"/>
      </font>
      <fill>
        <patternFill>
          <bgColor rgb="FFCC66FF"/>
        </patternFill>
      </fill>
      <border>
        <left style="thin"/>
        <right style="thin"/>
        <top style="thin"/>
        <bottom style="thin"/>
      </border>
    </dxf>
    <dxf>
      <fill>
        <patternFill>
          <bgColor rgb="FF00FF00"/>
        </patternFill>
      </fill>
      <border>
        <left style="thin"/>
        <right style="thin"/>
        <top style="thin"/>
        <bottom style="thin"/>
      </border>
    </dxf>
    <dxf>
      <fill>
        <patternFill>
          <bgColor rgb="FFFFFF00"/>
        </patternFill>
      </fill>
      <border>
        <left style="thin"/>
        <right style="thin"/>
        <top style="thin"/>
        <bottom style="thin"/>
      </border>
    </dxf>
    <dxf>
      <font>
        <color theme="0"/>
      </font>
      <fill>
        <patternFill>
          <bgColor rgb="FFFF0000"/>
        </patternFill>
      </fill>
      <border>
        <left style="thin"/>
        <right style="thin"/>
        <top style="thin"/>
        <bottom style="thin"/>
      </border>
    </dxf>
    <dxf>
      <font>
        <color theme="0"/>
      </font>
      <fill>
        <patternFill>
          <bgColor rgb="FF3399FF"/>
        </patternFill>
      </fill>
      <border>
        <left style="thin"/>
        <right style="thin"/>
        <top style="thin"/>
        <bottom style="thin"/>
      </border>
    </dxf>
    <dxf>
      <font>
        <color theme="0"/>
      </font>
      <fill>
        <patternFill>
          <bgColor rgb="FFCC66FF"/>
        </patternFill>
      </fill>
      <border>
        <left style="thin"/>
        <right style="thin"/>
        <top style="thin"/>
        <bottom style="thin"/>
      </border>
    </dxf>
    <dxf>
      <fill>
        <patternFill>
          <bgColor rgb="FF00FF00"/>
        </patternFill>
      </fill>
      <border>
        <left style="thin"/>
        <right style="thin"/>
        <top style="thin"/>
        <bottom style="thin"/>
      </border>
    </dxf>
    <dxf>
      <fill>
        <patternFill>
          <bgColor rgb="FFFFFF00"/>
        </patternFill>
      </fill>
      <border>
        <left style="thin"/>
        <right style="thin"/>
        <top style="thin"/>
        <bottom style="thin"/>
      </border>
    </dxf>
    <dxf>
      <font>
        <color theme="0"/>
      </font>
      <fill>
        <patternFill>
          <bgColor rgb="FFFF0000"/>
        </patternFill>
      </fill>
      <border>
        <left style="thin"/>
        <right style="thin"/>
        <top style="thin"/>
        <bottom style="thin"/>
      </border>
    </dxf>
    <dxf>
      <font>
        <color theme="0"/>
      </font>
      <fill>
        <patternFill>
          <bgColor rgb="FF3399FF"/>
        </patternFill>
      </fill>
      <border>
        <left style="thin"/>
        <right style="thin"/>
        <top style="thin"/>
        <bottom style="thin"/>
      </border>
    </dxf>
    <dxf>
      <font>
        <color theme="0"/>
      </font>
      <fill>
        <patternFill>
          <bgColor rgb="FFCC66FF"/>
        </patternFill>
      </fill>
      <border>
        <left style="thin"/>
        <right style="thin"/>
        <top style="thin"/>
        <bottom style="thin"/>
      </border>
    </dxf>
    <dxf>
      <fill>
        <patternFill>
          <bgColor rgb="FF00FF00"/>
        </patternFill>
      </fill>
      <border>
        <left style="thin"/>
        <right style="thin"/>
        <top style="thin"/>
        <bottom style="thin"/>
      </border>
    </dxf>
    <dxf>
      <fill>
        <patternFill>
          <bgColor rgb="FFFFFF00"/>
        </patternFill>
      </fill>
      <border>
        <left style="thin"/>
        <right style="thin"/>
        <top style="thin"/>
        <bottom style="thin"/>
      </border>
    </dxf>
    <dxf>
      <font>
        <color theme="0"/>
      </font>
      <fill>
        <patternFill>
          <bgColor rgb="FFFF0000"/>
        </patternFill>
      </fill>
      <border>
        <left style="thin"/>
        <right style="thin"/>
        <top style="thin"/>
        <bottom style="thin"/>
      </border>
    </dxf>
    <dxf>
      <font>
        <color theme="0"/>
      </font>
      <fill>
        <patternFill>
          <bgColor rgb="FF3399FF"/>
        </patternFill>
      </fill>
      <border>
        <left style="thin"/>
        <right style="thin"/>
        <top style="thin"/>
        <bottom style="thin"/>
      </border>
    </dxf>
    <dxf>
      <font>
        <color theme="0"/>
      </font>
      <fill>
        <patternFill>
          <bgColor rgb="FFCC66FF"/>
        </patternFill>
      </fill>
      <border>
        <left style="thin"/>
        <right style="thin"/>
        <top style="thin"/>
        <bottom style="thin"/>
      </border>
    </dxf>
    <dxf>
      <fill>
        <patternFill>
          <bgColor rgb="FF00FF00"/>
        </patternFill>
      </fill>
      <border>
        <left style="thin"/>
        <right style="thin"/>
        <top style="thin"/>
        <bottom style="thin"/>
      </border>
    </dxf>
    <dxf>
      <fill>
        <patternFill>
          <bgColor rgb="FFFFFF00"/>
        </patternFill>
      </fill>
      <border>
        <left style="thin"/>
        <right style="thin"/>
        <top style="thin"/>
        <bottom style="thin"/>
      </border>
    </dxf>
    <dxf>
      <font>
        <color theme="0"/>
      </font>
      <fill>
        <patternFill>
          <bgColor rgb="FFFF0000"/>
        </patternFill>
      </fill>
      <border>
        <left style="thin"/>
        <right style="thin"/>
        <top style="thin"/>
        <bottom style="thin"/>
      </border>
    </dxf>
    <dxf>
      <font>
        <color theme="0"/>
      </font>
      <fill>
        <patternFill>
          <bgColor rgb="FF3399FF"/>
        </patternFill>
      </fill>
      <border>
        <left style="thin"/>
        <right style="thin"/>
        <top style="thin"/>
        <bottom style="thin"/>
      </border>
    </dxf>
    <dxf>
      <font>
        <color theme="0"/>
      </font>
      <fill>
        <patternFill>
          <bgColor rgb="FFCC66FF"/>
        </patternFill>
      </fill>
      <border>
        <left style="thin"/>
        <right style="thin"/>
        <top style="thin"/>
        <bottom style="thin"/>
      </border>
    </dxf>
    <dxf>
      <fill>
        <patternFill>
          <bgColor rgb="FF00FF00"/>
        </patternFill>
      </fill>
      <border>
        <left style="thin"/>
        <right style="thin"/>
        <top style="thin"/>
        <bottom style="thin"/>
      </border>
    </dxf>
    <dxf>
      <fill>
        <patternFill>
          <bgColor rgb="FFFFFF00"/>
        </patternFill>
      </fill>
      <border>
        <left style="thin"/>
        <right style="thin"/>
        <top style="thin"/>
        <bottom style="thin"/>
      </border>
    </dxf>
    <dxf>
      <font>
        <color theme="0"/>
      </font>
      <fill>
        <patternFill>
          <bgColor rgb="FFFF0000"/>
        </patternFill>
      </fill>
      <border>
        <left style="thin"/>
        <right style="thin"/>
        <top style="thin"/>
        <bottom style="thin"/>
      </border>
    </dxf>
    <dxf>
      <font>
        <color theme="0"/>
      </font>
      <fill>
        <patternFill>
          <bgColor rgb="FF3399FF"/>
        </patternFill>
      </fill>
      <border>
        <left style="thin"/>
        <right style="thin"/>
        <top style="thin"/>
        <bottom style="thin"/>
      </border>
    </dxf>
    <dxf>
      <font>
        <color theme="0"/>
      </font>
      <fill>
        <patternFill>
          <bgColor rgb="FFCC66FF"/>
        </patternFill>
      </fill>
      <border>
        <left style="thin"/>
        <right style="thin"/>
        <top style="thin"/>
        <bottom style="thin"/>
      </border>
    </dxf>
    <dxf>
      <fill>
        <patternFill>
          <bgColor rgb="FF00FF00"/>
        </patternFill>
      </fill>
      <border>
        <left style="thin"/>
        <right style="thin"/>
        <top style="thin"/>
        <bottom style="thin"/>
      </border>
    </dxf>
    <dxf>
      <fill>
        <patternFill>
          <bgColor rgb="FFFFFF00"/>
        </patternFill>
      </fill>
      <border>
        <left style="thin"/>
        <right style="thin"/>
        <top style="thin"/>
        <bottom style="thin"/>
      </border>
    </dxf>
    <dxf>
      <font>
        <color theme="0"/>
      </font>
      <fill>
        <patternFill>
          <bgColor rgb="FFFF0000"/>
        </patternFill>
      </fill>
      <border>
        <left style="thin"/>
        <right style="thin"/>
        <top style="thin"/>
        <bottom style="thin"/>
      </border>
    </dxf>
    <dxf>
      <font>
        <color theme="0"/>
      </font>
      <fill>
        <patternFill>
          <bgColor rgb="FF3399FF"/>
        </patternFill>
      </fill>
      <border>
        <left style="thin"/>
        <right style="thin"/>
        <top style="thin"/>
        <bottom style="thin"/>
      </border>
    </dxf>
    <dxf>
      <font>
        <color theme="0"/>
      </font>
      <fill>
        <patternFill>
          <bgColor rgb="FFCC66FF"/>
        </patternFill>
      </fill>
      <border>
        <left style="thin"/>
        <right style="thin"/>
        <top style="thin"/>
        <bottom style="thin"/>
      </border>
    </dxf>
    <dxf>
      <fill>
        <patternFill>
          <bgColor rgb="FF00FF00"/>
        </patternFill>
      </fill>
      <border>
        <left style="thin"/>
        <right style="thin"/>
        <top style="thin"/>
        <bottom style="thin"/>
      </border>
    </dxf>
    <dxf>
      <fill>
        <patternFill>
          <bgColor rgb="FFFFFF00"/>
        </patternFill>
      </fill>
      <border>
        <left style="thin"/>
        <right style="thin"/>
        <top style="thin"/>
        <bottom style="thin"/>
      </border>
    </dxf>
    <dxf>
      <font>
        <color theme="0"/>
      </font>
      <fill>
        <patternFill>
          <bgColor rgb="FFFF0000"/>
        </patternFill>
      </fill>
      <border>
        <left style="thin"/>
        <right style="thin"/>
        <top style="thin"/>
        <bottom style="thin"/>
      </border>
    </dxf>
    <dxf>
      <font>
        <color theme="0"/>
      </font>
      <fill>
        <patternFill>
          <bgColor rgb="FF3399FF"/>
        </patternFill>
      </fill>
      <border>
        <left style="thin"/>
        <right style="thin"/>
        <top style="thin"/>
        <bottom style="thin"/>
      </border>
    </dxf>
    <dxf>
      <font>
        <color theme="0"/>
      </font>
      <fill>
        <patternFill>
          <bgColor rgb="FFCC66FF"/>
        </patternFill>
      </fill>
      <border>
        <left style="thin"/>
        <right style="thin"/>
        <top style="thin"/>
        <bottom style="thin"/>
      </border>
    </dxf>
    <dxf>
      <fill>
        <patternFill>
          <bgColor rgb="FF00FF00"/>
        </patternFill>
      </fill>
      <border>
        <left style="thin"/>
        <right style="thin"/>
        <top style="thin"/>
        <bottom style="thin"/>
      </border>
    </dxf>
    <dxf>
      <fill>
        <patternFill>
          <bgColor rgb="FFFFFF00"/>
        </patternFill>
      </fill>
      <border>
        <left style="thin"/>
        <right style="thin"/>
        <top style="thin"/>
        <bottom style="thin"/>
      </border>
    </dxf>
    <dxf>
      <font>
        <color theme="0"/>
      </font>
      <fill>
        <patternFill>
          <bgColor rgb="FFFF0000"/>
        </patternFill>
      </fill>
      <border>
        <left style="thin"/>
        <right style="thin"/>
        <top style="thin"/>
        <bottom style="thin"/>
      </border>
    </dxf>
    <dxf>
      <font>
        <color theme="0"/>
      </font>
      <fill>
        <patternFill>
          <bgColor rgb="FF3399FF"/>
        </patternFill>
      </fill>
      <border>
        <left style="thin"/>
        <right style="thin"/>
        <top style="thin"/>
        <bottom style="thin"/>
      </border>
    </dxf>
    <dxf>
      <font>
        <color theme="0"/>
      </font>
      <fill>
        <patternFill>
          <bgColor rgb="FFCC66FF"/>
        </patternFill>
      </fill>
      <border>
        <left style="thin"/>
        <right style="thin"/>
        <top style="thin"/>
        <bottom style="thin"/>
      </border>
    </dxf>
    <dxf>
      <fill>
        <patternFill>
          <bgColor rgb="FF00FF00"/>
        </patternFill>
      </fill>
      <border>
        <left style="thin"/>
        <right style="thin"/>
        <top style="thin"/>
        <bottom style="thin"/>
      </border>
    </dxf>
    <dxf>
      <fill>
        <patternFill>
          <bgColor rgb="FFFFFF00"/>
        </patternFill>
      </fill>
      <border>
        <left style="thin"/>
        <right style="thin"/>
        <top style="thin"/>
        <bottom style="thin"/>
      </border>
    </dxf>
    <dxf>
      <font>
        <color theme="0"/>
      </font>
      <fill>
        <patternFill>
          <bgColor rgb="FFFF0000"/>
        </patternFill>
      </fill>
      <border>
        <left style="thin"/>
        <right style="thin"/>
        <top style="thin"/>
        <bottom style="thin"/>
      </border>
    </dxf>
    <dxf>
      <font>
        <color theme="0"/>
      </font>
      <fill>
        <patternFill>
          <bgColor rgb="FF3399FF"/>
        </patternFill>
      </fill>
      <border>
        <left style="thin"/>
        <right style="thin"/>
        <top style="thin"/>
        <bottom style="thin"/>
      </border>
    </dxf>
    <dxf>
      <font>
        <color theme="0"/>
      </font>
      <fill>
        <patternFill>
          <bgColor rgb="FFCC66FF"/>
        </patternFill>
      </fill>
      <border>
        <left style="thin"/>
        <right style="thin"/>
        <top style="thin"/>
        <bottom style="thin"/>
      </border>
    </dxf>
    <dxf>
      <fill>
        <patternFill>
          <bgColor rgb="FF00FF00"/>
        </patternFill>
      </fill>
      <border>
        <left style="thin"/>
        <right style="thin"/>
        <top style="thin"/>
        <bottom style="thin"/>
      </border>
    </dxf>
    <dxf>
      <fill>
        <patternFill>
          <bgColor rgb="FFFFFF00"/>
        </patternFill>
      </fill>
      <border>
        <left style="thin"/>
        <right style="thin"/>
        <top style="thin"/>
        <bottom style="thin"/>
      </border>
    </dxf>
    <dxf>
      <font>
        <color theme="0"/>
      </font>
      <fill>
        <patternFill>
          <bgColor rgb="FFFF0000"/>
        </patternFill>
      </fill>
      <border>
        <left style="thin"/>
        <right style="thin"/>
        <top style="thin"/>
        <bottom style="thin"/>
      </border>
    </dxf>
    <dxf>
      <font>
        <color theme="0"/>
      </font>
      <fill>
        <patternFill>
          <bgColor rgb="FF3399FF"/>
        </patternFill>
      </fill>
      <border>
        <left style="thin"/>
        <right style="thin"/>
        <top style="thin"/>
        <bottom style="thin"/>
      </border>
    </dxf>
    <dxf>
      <font>
        <color theme="0"/>
      </font>
      <fill>
        <patternFill>
          <bgColor rgb="FFCC66FF"/>
        </patternFill>
      </fill>
      <border>
        <left style="thin"/>
        <right style="thin"/>
        <top style="thin"/>
        <bottom style="thin"/>
      </border>
    </dxf>
    <dxf>
      <fill>
        <patternFill>
          <bgColor rgb="FF00FF00"/>
        </patternFill>
      </fill>
      <border>
        <left style="thin"/>
        <right style="thin"/>
        <top style="thin"/>
        <bottom style="thin"/>
      </border>
    </dxf>
    <dxf>
      <fill>
        <patternFill>
          <bgColor rgb="FFFFFF00"/>
        </patternFill>
      </fill>
      <border>
        <left style="thin"/>
        <right style="thin"/>
        <top style="thin"/>
        <bottom style="thin"/>
      </border>
    </dxf>
    <dxf>
      <font>
        <color theme="0"/>
      </font>
      <fill>
        <patternFill>
          <bgColor rgb="FFFF0000"/>
        </patternFill>
      </fill>
      <border>
        <left style="thin"/>
        <right style="thin"/>
        <top style="thin"/>
        <bottom style="thin"/>
      </border>
    </dxf>
    <dxf>
      <font>
        <color theme="0"/>
      </font>
      <fill>
        <patternFill>
          <bgColor rgb="FF3399FF"/>
        </patternFill>
      </fill>
      <border>
        <left style="thin"/>
        <right style="thin"/>
        <top style="thin"/>
        <bottom style="thin"/>
      </border>
    </dxf>
    <dxf>
      <font>
        <color theme="0"/>
      </font>
      <fill>
        <patternFill>
          <bgColor rgb="FFCC66FF"/>
        </patternFill>
      </fill>
      <border>
        <left style="thin"/>
        <right style="thin"/>
        <top style="thin"/>
        <bottom style="thin"/>
      </border>
    </dxf>
    <dxf>
      <fill>
        <patternFill>
          <bgColor rgb="FF00FF00"/>
        </patternFill>
      </fill>
      <border>
        <left style="thin"/>
        <right style="thin"/>
        <top style="thin"/>
        <bottom style="thin"/>
      </border>
    </dxf>
    <dxf>
      <fill>
        <patternFill>
          <bgColor rgb="FFFFFF00"/>
        </patternFill>
      </fill>
      <border>
        <left style="thin"/>
        <right style="thin"/>
        <top style="thin"/>
        <bottom style="thin"/>
      </border>
    </dxf>
    <dxf>
      <font>
        <color theme="0"/>
      </font>
      <fill>
        <patternFill>
          <bgColor rgb="FFFF0000"/>
        </patternFill>
      </fill>
      <border>
        <left style="thin"/>
        <right style="thin"/>
        <top style="thin"/>
        <bottom style="thin"/>
      </border>
    </dxf>
    <dxf>
      <font>
        <color theme="0"/>
      </font>
      <fill>
        <patternFill>
          <bgColor rgb="FF3399FF"/>
        </patternFill>
      </fill>
      <border>
        <left style="thin"/>
        <right style="thin"/>
        <top style="thin"/>
        <bottom style="thin"/>
      </border>
    </dxf>
    <dxf>
      <font>
        <color theme="0"/>
      </font>
      <fill>
        <patternFill>
          <bgColor rgb="FFCC66FF"/>
        </patternFill>
      </fill>
      <border>
        <left style="thin"/>
        <right style="thin"/>
        <top style="thin"/>
        <bottom style="thin"/>
      </border>
    </dxf>
    <dxf>
      <fill>
        <patternFill>
          <bgColor rgb="FF00FF00"/>
        </patternFill>
      </fill>
      <border>
        <left style="thin"/>
        <right style="thin"/>
        <top style="thin"/>
        <bottom style="thin"/>
      </border>
    </dxf>
    <dxf>
      <fill>
        <patternFill>
          <bgColor rgb="FFFFFF00"/>
        </patternFill>
      </fill>
      <border>
        <left style="thin"/>
        <right style="thin"/>
        <top style="thin"/>
        <bottom style="thin"/>
      </border>
    </dxf>
    <dxf>
      <font>
        <color theme="0"/>
      </font>
      <fill>
        <patternFill>
          <bgColor rgb="FFFF0000"/>
        </patternFill>
      </fill>
      <border>
        <left style="thin"/>
        <right style="thin"/>
        <top style="thin"/>
        <bottom style="thin"/>
      </border>
    </dxf>
    <dxf>
      <font>
        <color theme="0"/>
      </font>
      <fill>
        <patternFill>
          <bgColor rgb="FF3399FF"/>
        </patternFill>
      </fill>
      <border>
        <left style="thin"/>
        <right style="thin"/>
        <top style="thin"/>
        <bottom style="thin"/>
      </border>
    </dxf>
    <dxf>
      <font>
        <color theme="0"/>
      </font>
      <fill>
        <patternFill>
          <bgColor rgb="FFCC66FF"/>
        </patternFill>
      </fill>
      <border>
        <left style="thin"/>
        <right style="thin"/>
        <top style="thin"/>
        <bottom style="thin"/>
      </border>
    </dxf>
    <dxf>
      <fill>
        <patternFill>
          <bgColor rgb="FF00FF00"/>
        </patternFill>
      </fill>
      <border>
        <left style="thin"/>
        <right style="thin"/>
        <top style="thin"/>
        <bottom style="thin"/>
      </border>
    </dxf>
    <dxf>
      <fill>
        <patternFill>
          <bgColor rgb="FFFFFF00"/>
        </patternFill>
      </fill>
      <border>
        <left style="thin"/>
        <right style="thin"/>
        <top style="thin"/>
        <bottom style="thin"/>
      </border>
    </dxf>
    <dxf>
      <font>
        <color theme="0"/>
      </font>
      <fill>
        <patternFill>
          <bgColor rgb="FFFF0000"/>
        </patternFill>
      </fill>
      <border>
        <left style="thin"/>
        <right style="thin"/>
        <top style="thin"/>
        <bottom style="thin"/>
      </border>
    </dxf>
    <dxf>
      <font>
        <color theme="0"/>
      </font>
      <fill>
        <patternFill>
          <bgColor rgb="FF3399FF"/>
        </patternFill>
      </fill>
      <border>
        <left style="thin"/>
        <right style="thin"/>
        <top style="thin"/>
        <bottom style="thin"/>
      </border>
    </dxf>
    <dxf>
      <font>
        <color theme="0"/>
      </font>
      <fill>
        <patternFill>
          <bgColor rgb="FFCC66FF"/>
        </patternFill>
      </fill>
      <border>
        <left style="thin"/>
        <right style="thin"/>
        <top style="thin"/>
        <bottom style="thin"/>
      </border>
    </dxf>
    <dxf>
      <fill>
        <patternFill>
          <bgColor rgb="FF00FF00"/>
        </patternFill>
      </fill>
      <border>
        <left style="thin"/>
        <right style="thin"/>
        <top style="thin"/>
        <bottom style="thin"/>
      </border>
    </dxf>
    <dxf>
      <fill>
        <patternFill>
          <bgColor rgb="FFFFFF00"/>
        </patternFill>
      </fill>
      <border>
        <left style="thin"/>
        <right style="thin"/>
        <top style="thin"/>
        <bottom style="thin"/>
      </border>
    </dxf>
    <dxf>
      <font>
        <color theme="0"/>
      </font>
      <fill>
        <patternFill>
          <bgColor rgb="FFFF0000"/>
        </patternFill>
      </fill>
      <border>
        <left style="thin"/>
        <right style="thin"/>
        <top style="thin"/>
        <bottom style="thin"/>
      </border>
    </dxf>
    <dxf>
      <font>
        <color theme="0"/>
      </font>
      <fill>
        <patternFill>
          <bgColor rgb="FF3399FF"/>
        </patternFill>
      </fill>
      <border>
        <left style="thin"/>
        <right style="thin"/>
        <top style="thin"/>
        <bottom style="thin"/>
      </border>
    </dxf>
    <dxf>
      <font>
        <color theme="0"/>
      </font>
      <fill>
        <patternFill>
          <bgColor rgb="FFCC66FF"/>
        </patternFill>
      </fill>
      <border>
        <left style="thin"/>
        <right style="thin"/>
        <top style="thin"/>
        <bottom style="thin"/>
      </border>
    </dxf>
    <dxf>
      <fill>
        <patternFill>
          <bgColor rgb="FF00FF00"/>
        </patternFill>
      </fill>
      <border>
        <left style="thin"/>
        <right style="thin"/>
        <top style="thin"/>
        <bottom style="thin"/>
      </border>
    </dxf>
    <dxf>
      <fill>
        <patternFill>
          <bgColor rgb="FFFFFF00"/>
        </patternFill>
      </fill>
      <border>
        <left style="thin"/>
        <right style="thin"/>
        <top style="thin"/>
        <bottom style="thin"/>
      </border>
    </dxf>
    <dxf>
      <font>
        <color theme="0"/>
      </font>
      <fill>
        <patternFill>
          <bgColor rgb="FFFF0000"/>
        </patternFill>
      </fill>
      <border>
        <left style="thin"/>
        <right style="thin"/>
        <top style="thin"/>
        <bottom style="thin"/>
      </border>
    </dxf>
    <dxf>
      <font>
        <color theme="0"/>
      </font>
      <fill>
        <patternFill>
          <bgColor rgb="FF3399FF"/>
        </patternFill>
      </fill>
      <border>
        <left style="thin"/>
        <right style="thin"/>
        <top style="thin"/>
        <bottom style="thin"/>
      </border>
    </dxf>
    <dxf>
      <font>
        <color theme="0"/>
      </font>
      <fill>
        <patternFill>
          <bgColor rgb="FFCC66FF"/>
        </patternFill>
      </fill>
      <border>
        <left style="thin"/>
        <right style="thin"/>
        <top style="thin"/>
        <bottom style="thin"/>
      </border>
    </dxf>
    <dxf>
      <font>
        <color rgb="FFCCFFCC"/>
      </font>
    </dxf>
    <dxf>
      <font>
        <color theme="0"/>
      </font>
      <fill>
        <patternFill>
          <bgColor rgb="FFFF0000"/>
        </patternFill>
      </fill>
    </dxf>
    <dxf>
      <font>
        <color theme="0"/>
      </font>
      <fill>
        <patternFill>
          <bgColor rgb="FFFF0000"/>
        </patternFill>
      </fill>
      <border/>
    </dxf>
    <dxf>
      <font>
        <color rgb="FFCCFFCC"/>
      </font>
      <border/>
    </dxf>
    <dxf>
      <font>
        <color theme="0"/>
      </font>
      <fill>
        <patternFill>
          <bgColor rgb="FFCC66FF"/>
        </patternFill>
      </fill>
      <border>
        <left style="thin">
          <color rgb="FF000000"/>
        </left>
        <right style="thin">
          <color rgb="FF000000"/>
        </right>
        <top style="thin">
          <color rgb="FF000000"/>
        </top>
        <bottom style="thin">
          <color rgb="FF000000"/>
        </bottom>
      </border>
    </dxf>
    <dxf>
      <font>
        <color theme="0"/>
      </font>
      <fill>
        <patternFill>
          <bgColor rgb="FF3399FF"/>
        </patternFill>
      </fill>
      <border>
        <left style="thin">
          <color rgb="FF000000"/>
        </left>
        <right style="thin">
          <color rgb="FF000000"/>
        </right>
        <top style="thin">
          <color rgb="FF000000"/>
        </top>
        <bottom style="thin">
          <color rgb="FF000000"/>
        </bottom>
      </border>
    </dxf>
    <dxf>
      <font>
        <color theme="0"/>
      </font>
      <fill>
        <patternFill>
          <bgColor rgb="FFFF0000"/>
        </patternFill>
      </fill>
      <border>
        <left style="thin">
          <color rgb="FF000000"/>
        </left>
        <right style="thin">
          <color rgb="FF000000"/>
        </right>
        <top style="thin">
          <color rgb="FF000000"/>
        </top>
        <bottom style="thin">
          <color rgb="FF000000"/>
        </bottom>
      </border>
    </dxf>
    <dxf>
      <fill>
        <patternFill>
          <bgColor rgb="FFFFFF00"/>
        </patternFill>
      </fill>
      <border>
        <left style="thin">
          <color rgb="FF000000"/>
        </left>
        <right style="thin">
          <color rgb="FF000000"/>
        </right>
        <top style="thin">
          <color rgb="FF000000"/>
        </top>
        <bottom style="thin">
          <color rgb="FF000000"/>
        </bottom>
      </border>
    </dxf>
    <dxf>
      <fill>
        <patternFill>
          <bgColor rgb="FF00FF00"/>
        </patternFill>
      </fill>
      <border>
        <left style="thin">
          <color rgb="FF000000"/>
        </left>
        <right style="thin">
          <color rgb="FF000000"/>
        </right>
        <top style="thin">
          <color rgb="FF000000"/>
        </top>
        <bottom style="thin">
          <color rgb="FF000000"/>
        </bottom>
      </border>
    </dxf>
    <dxf>
      <fill>
        <patternFill>
          <bgColor rgb="FFCCFFCC"/>
        </patternFill>
      </fill>
      <border>
        <left style="thin">
          <color rgb="FF000000"/>
        </left>
        <right style="thin">
          <color rgb="FF000000"/>
        </right>
        <top style="thin">
          <color rgb="FF000000"/>
        </top>
        <bottom style="thin">
          <color rgb="FF000000"/>
        </bottom>
      </border>
    </dxf>
    <dxf>
      <fill>
        <patternFill>
          <bgColor rgb="FF99CCFF"/>
        </patternFill>
      </fill>
      <border>
        <left style="thin">
          <color rgb="FF000000"/>
        </left>
        <right style="thin">
          <color rgb="FF000000"/>
        </right>
        <top style="thin">
          <color rgb="FF000000"/>
        </top>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s://www.taxtemplates.ca/" TargetMode="External" /><Relationship Id="rId3" Type="http://schemas.openxmlformats.org/officeDocument/2006/relationships/hyperlink" Target="https://www.taxtemplates.ca/"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35</xdr:col>
      <xdr:colOff>390525</xdr:colOff>
      <xdr:row>102</xdr:row>
      <xdr:rowOff>28575</xdr:rowOff>
    </xdr:from>
    <xdr:to>
      <xdr:col>41</xdr:col>
      <xdr:colOff>390525</xdr:colOff>
      <xdr:row>107</xdr:row>
      <xdr:rowOff>19050</xdr:rowOff>
    </xdr:to>
    <xdr:pic>
      <xdr:nvPicPr>
        <xdr:cNvPr id="1" name="Picture 1">
          <a:hlinkClick r:id="rId3"/>
        </xdr:cNvPr>
        <xdr:cNvPicPr preferRelativeResize="1">
          <a:picLocks noChangeAspect="1"/>
        </xdr:cNvPicPr>
      </xdr:nvPicPr>
      <xdr:blipFill>
        <a:blip r:embed="rId1"/>
        <a:stretch>
          <a:fillRect/>
        </a:stretch>
      </xdr:blipFill>
      <xdr:spPr>
        <a:xfrm>
          <a:off x="23307675" y="2466975"/>
          <a:ext cx="3714750" cy="71437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anada.ca/en/revenue-agency/campaigns/covid-19-update/frequently-asked-questions-wage-subsidy-small-businesses.html" TargetMode="External" /><Relationship Id="rId2" Type="http://schemas.openxmlformats.org/officeDocument/2006/relationships/hyperlink" Target="https://www.taxtemplates.ca/" TargetMode="External" /><Relationship Id="rId3" Type="http://schemas.openxmlformats.org/officeDocument/2006/relationships/hyperlink" Target="https://www.taxtemplates.ca/wage-subsidy" TargetMode="External" /><Relationship Id="rId4" Type="http://schemas.openxmlformats.org/officeDocument/2006/relationships/hyperlink" Target="https://youtu.be/kNlvUTL5O4Q" TargetMode="External" /><Relationship Id="rId5" Type="http://schemas.openxmlformats.org/officeDocument/2006/relationships/hyperlink" Target="https://drive.google.com/open?id=1umsZx_0_mVfuGhezzetLOtBNjMpSzDDr" TargetMode="External" /><Relationship Id="rId6" Type="http://schemas.openxmlformats.org/officeDocument/2006/relationships/hyperlink" Target="https://www.youtube.com/watch?v=enu6z5WLpBE" TargetMode="Externa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4"/>
  </sheetPr>
  <dimension ref="A1:FP360"/>
  <sheetViews>
    <sheetView showGridLines="0" showRowColHeaders="0" tabSelected="1" zoomScale="85" zoomScaleNormal="85" zoomScalePageLayoutView="0" workbookViewId="0" topLeftCell="A1">
      <pane xSplit="2" ySplit="99" topLeftCell="C100" activePane="bottomRight" state="frozen"/>
      <selection pane="topLeft" activeCell="A1" sqref="A1"/>
      <selection pane="topRight" activeCell="C1" sqref="C1"/>
      <selection pane="bottomLeft" activeCell="A100" sqref="A100"/>
      <selection pane="bottomRight" activeCell="D2" sqref="D2:O7"/>
    </sheetView>
  </sheetViews>
  <sheetFormatPr defaultColWidth="0" defaultRowHeight="15" customHeight="1" zeroHeight="1"/>
  <cols>
    <col min="1" max="1" width="1.421875" style="0" customWidth="1"/>
    <col min="2" max="2" width="43.7109375" style="0" customWidth="1"/>
    <col min="3" max="3" width="1.421875" style="0" customWidth="1"/>
    <col min="4" max="4" width="15.7109375" style="0" customWidth="1"/>
    <col min="5" max="5" width="2.8515625" style="0" customWidth="1"/>
    <col min="6" max="6" width="15.7109375" style="0" customWidth="1"/>
    <col min="7" max="7" width="2.8515625" style="0" customWidth="1"/>
    <col min="8" max="8" width="15.7109375" style="0" customWidth="1"/>
    <col min="9" max="9" width="2.8515625" style="0" customWidth="1"/>
    <col min="10" max="10" width="15.7109375" style="0" customWidth="1"/>
    <col min="11" max="11" width="2.8515625" style="0" customWidth="1"/>
    <col min="12" max="12" width="15.7109375" style="0" customWidth="1"/>
    <col min="13" max="13" width="2.8515625" style="0" customWidth="1"/>
    <col min="14" max="14" width="15.7109375" style="0" customWidth="1"/>
    <col min="15" max="15" width="2.8515625" style="0" customWidth="1"/>
    <col min="16" max="16" width="15.7109375" style="0" customWidth="1"/>
    <col min="17" max="17" width="2.8515625" style="0" customWidth="1"/>
    <col min="18" max="18" width="15.7109375" style="0" customWidth="1"/>
    <col min="19" max="19" width="2.8515625" style="0" customWidth="1"/>
    <col min="20" max="20" width="15.7109375" style="0" customWidth="1"/>
    <col min="21" max="21" width="2.8515625" style="0" customWidth="1"/>
    <col min="22" max="22" width="15.7109375" style="0" customWidth="1"/>
    <col min="23" max="23" width="2.8515625" style="0" customWidth="1"/>
    <col min="24" max="24" width="15.7109375" style="0" customWidth="1"/>
    <col min="25" max="25" width="2.8515625" style="0" customWidth="1"/>
    <col min="26" max="26" width="15.7109375" style="0" customWidth="1"/>
    <col min="27" max="27" width="2.8515625" style="0" customWidth="1"/>
    <col min="28" max="28" width="15.7109375" style="0" customWidth="1"/>
    <col min="29" max="29" width="2.8515625" style="0" customWidth="1"/>
    <col min="30" max="30" width="15.7109375" style="9" customWidth="1"/>
    <col min="31" max="31" width="2.8515625" style="9" customWidth="1"/>
    <col min="32" max="32" width="15.7109375" style="9" customWidth="1"/>
    <col min="33" max="33" width="2.8515625" style="9" customWidth="1"/>
    <col min="34" max="34" width="15.7109375" style="9" customWidth="1"/>
    <col min="35" max="35" width="2.8515625" style="9" customWidth="1"/>
    <col min="36" max="36" width="15.7109375" style="9" customWidth="1"/>
    <col min="37" max="37" width="2.8515625" style="9" customWidth="1"/>
    <col min="38" max="38" width="15.7109375" style="9" customWidth="1"/>
    <col min="39" max="39" width="2.8515625" style="9" customWidth="1"/>
    <col min="40" max="40" width="15.7109375" style="9" customWidth="1"/>
    <col min="41" max="41" width="2.8515625" style="9" customWidth="1"/>
    <col min="42" max="42" width="15.7109375" style="9" customWidth="1"/>
    <col min="43" max="43" width="2.8515625" style="9" customWidth="1"/>
    <col min="44" max="44" width="15.7109375" style="9" customWidth="1"/>
    <col min="45" max="45" width="2.8515625" style="9" customWidth="1"/>
    <col min="46" max="46" width="15.7109375" style="9" customWidth="1"/>
    <col min="47" max="47" width="2.8515625" style="9" customWidth="1"/>
    <col min="48" max="48" width="15.7109375" style="9" customWidth="1"/>
    <col min="49" max="49" width="2.8515625" style="9" customWidth="1"/>
    <col min="50" max="50" width="15.7109375" style="9" customWidth="1"/>
    <col min="51" max="51" width="2.8515625" style="9" customWidth="1"/>
    <col min="52" max="52" width="15.7109375" style="10" customWidth="1"/>
    <col min="53" max="53" width="2.8515625" style="10" customWidth="1"/>
    <col min="54" max="54" width="15.7109375" style="10" customWidth="1"/>
    <col min="55" max="55" width="2.8515625" style="10" customWidth="1"/>
    <col min="56" max="56" width="15.7109375" style="10" customWidth="1"/>
    <col min="57" max="57" width="2.8515625" style="10" customWidth="1"/>
    <col min="58" max="58" width="15.7109375" style="10" customWidth="1"/>
    <col min="59" max="59" width="2.8515625" style="10" customWidth="1"/>
    <col min="60" max="60" width="15.7109375" style="10" customWidth="1"/>
    <col min="61" max="61" width="2.8515625" style="10" customWidth="1"/>
    <col min="62" max="62" width="15.7109375" style="10" customWidth="1"/>
    <col min="63" max="63" width="2.8515625" style="10" customWidth="1"/>
    <col min="64" max="64" width="15.7109375" style="10" customWidth="1"/>
    <col min="65" max="65" width="2.8515625" style="10" customWidth="1"/>
    <col min="66" max="66" width="15.7109375" style="10" customWidth="1"/>
    <col min="67" max="67" width="2.8515625" style="10" customWidth="1"/>
    <col min="68" max="68" width="15.7109375" style="10" customWidth="1"/>
    <col min="69" max="69" width="2.8515625" style="10" customWidth="1"/>
    <col min="70" max="70" width="15.7109375" style="10" customWidth="1"/>
    <col min="71" max="71" width="2.8515625" style="10" customWidth="1"/>
    <col min="72" max="72" width="15.7109375" style="10" customWidth="1"/>
    <col min="73" max="73" width="2.8515625" style="10" customWidth="1"/>
    <col min="74" max="74" width="15.7109375" style="10" customWidth="1"/>
    <col min="75" max="75" width="2.8515625" style="10" customWidth="1"/>
    <col min="76" max="76" width="15.7109375" style="10" customWidth="1"/>
    <col min="77" max="77" width="2.8515625" style="10" customWidth="1"/>
    <col min="78" max="78" width="15.7109375" style="10" customWidth="1"/>
    <col min="79" max="79" width="2.8515625" style="10" customWidth="1"/>
    <col min="80" max="80" width="15.7109375" style="10" customWidth="1"/>
    <col min="81" max="81" width="2.8515625" style="10" customWidth="1"/>
    <col min="82" max="82" width="15.7109375" style="10" customWidth="1"/>
    <col min="83" max="83" width="2.8515625" style="10" customWidth="1"/>
    <col min="84" max="84" width="15.7109375" style="10" customWidth="1"/>
    <col min="85" max="85" width="2.8515625" style="10" customWidth="1"/>
    <col min="86" max="86" width="15.7109375" style="10" customWidth="1"/>
    <col min="87" max="87" width="2.8515625" style="10" customWidth="1"/>
    <col min="88" max="88" width="15.7109375" style="10" customWidth="1"/>
    <col min="89" max="89" width="2.8515625" style="10" customWidth="1"/>
    <col min="90" max="90" width="15.7109375" style="10" customWidth="1"/>
    <col min="91" max="91" width="2.8515625" style="10" customWidth="1"/>
    <col min="92" max="92" width="15.7109375" style="10" customWidth="1"/>
    <col min="93" max="93" width="2.8515625" style="10" customWidth="1"/>
    <col min="94" max="94" width="15.7109375" style="10" customWidth="1"/>
    <col min="95" max="95" width="2.8515625" style="10" customWidth="1"/>
    <col min="96" max="96" width="15.7109375" style="10" customWidth="1"/>
    <col min="97" max="97" width="2.8515625" style="10" customWidth="1"/>
    <col min="98" max="98" width="15.7109375" style="10" customWidth="1"/>
    <col min="99" max="99" width="2.8515625" style="10" customWidth="1"/>
    <col min="100" max="100" width="1.421875" style="0" customWidth="1"/>
    <col min="101" max="172" width="0" style="0" hidden="1" customWidth="1"/>
    <col min="173" max="16384" width="15.7109375" style="0" hidden="1" customWidth="1"/>
  </cols>
  <sheetData>
    <row r="1" spans="1:100" ht="6" customHeight="1">
      <c r="A1" s="4"/>
      <c r="B1" s="19"/>
      <c r="C1" s="4"/>
      <c r="D1" s="4"/>
      <c r="E1" s="4"/>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c r="CU1" s="19"/>
      <c r="CV1" s="19"/>
    </row>
    <row r="2" spans="1:100" ht="15" customHeight="1">
      <c r="A2" s="4" t="str">
        <f>_xlfn.IFERROR(IF(InputClientDescription="","Client description",InputClientDescription),"Client description")</f>
        <v>Client description</v>
      </c>
      <c r="B2" s="3" t="str">
        <f>A2</f>
        <v>Client description</v>
      </c>
      <c r="C2" s="4"/>
      <c r="D2" s="36" t="s">
        <v>45</v>
      </c>
      <c r="E2" s="37"/>
      <c r="F2" s="37"/>
      <c r="G2" s="37"/>
      <c r="H2" s="37"/>
      <c r="I2" s="37"/>
      <c r="J2" s="37"/>
      <c r="K2" s="37"/>
      <c r="L2" s="37"/>
      <c r="M2" s="37"/>
      <c r="N2" s="37"/>
      <c r="O2" s="38"/>
      <c r="P2" s="19"/>
      <c r="Q2" s="18"/>
      <c r="R2" s="31" t="s">
        <v>58</v>
      </c>
      <c r="S2" s="31"/>
      <c r="T2" s="31"/>
      <c r="U2" s="19"/>
      <c r="AB2" s="19"/>
      <c r="AC2" s="19"/>
      <c r="AD2" s="45" t="s">
        <v>3</v>
      </c>
      <c r="AE2" s="45"/>
      <c r="AF2" s="47" t="s">
        <v>0</v>
      </c>
      <c r="AG2" s="47"/>
      <c r="AH2" s="47" t="s">
        <v>1</v>
      </c>
      <c r="AI2" s="47"/>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row>
    <row r="3" spans="1:100" ht="15" customHeight="1">
      <c r="A3" s="4"/>
      <c r="B3" s="3" t="s">
        <v>29</v>
      </c>
      <c r="C3" s="4"/>
      <c r="D3" s="39"/>
      <c r="E3" s="40"/>
      <c r="F3" s="40"/>
      <c r="G3" s="40"/>
      <c r="H3" s="40"/>
      <c r="I3" s="40"/>
      <c r="J3" s="40"/>
      <c r="K3" s="40"/>
      <c r="L3" s="40"/>
      <c r="M3" s="40"/>
      <c r="N3" s="40"/>
      <c r="O3" s="41"/>
      <c r="P3" s="19"/>
      <c r="Q3" s="18"/>
      <c r="R3" s="31" t="s">
        <v>59</v>
      </c>
      <c r="S3" s="31"/>
      <c r="T3" s="31"/>
      <c r="U3" s="19"/>
      <c r="AB3" s="19"/>
      <c r="AC3" s="19"/>
      <c r="AD3" s="45" t="s">
        <v>4</v>
      </c>
      <c r="AE3" s="45"/>
      <c r="AF3" s="47"/>
      <c r="AG3" s="47"/>
      <c r="AH3" s="47"/>
      <c r="AI3" s="47"/>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row>
    <row r="4" spans="1:100" ht="15" customHeight="1">
      <c r="A4" s="4"/>
      <c r="B4" s="3" t="s">
        <v>15</v>
      </c>
      <c r="C4" s="4"/>
      <c r="D4" s="39"/>
      <c r="E4" s="40"/>
      <c r="F4" s="40"/>
      <c r="G4" s="40"/>
      <c r="H4" s="40"/>
      <c r="I4" s="40"/>
      <c r="J4" s="40"/>
      <c r="K4" s="40"/>
      <c r="L4" s="40"/>
      <c r="M4" s="40"/>
      <c r="N4" s="40"/>
      <c r="O4" s="41"/>
      <c r="P4" s="19"/>
      <c r="Q4" s="18"/>
      <c r="R4" s="31" t="s">
        <v>60</v>
      </c>
      <c r="S4" s="31"/>
      <c r="T4" s="31"/>
      <c r="U4" s="19"/>
      <c r="AB4" s="19"/>
      <c r="AC4" s="19"/>
      <c r="AD4" s="45" t="s">
        <v>5</v>
      </c>
      <c r="AE4" s="45"/>
      <c r="AF4" s="47"/>
      <c r="AG4" s="47"/>
      <c r="AH4" s="47"/>
      <c r="AI4" s="47"/>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row>
    <row r="5" spans="1:100" ht="15" customHeight="1">
      <c r="A5" s="4"/>
      <c r="B5" s="19"/>
      <c r="C5" s="4"/>
      <c r="D5" s="39"/>
      <c r="E5" s="40"/>
      <c r="F5" s="40"/>
      <c r="G5" s="40"/>
      <c r="H5" s="40"/>
      <c r="I5" s="40"/>
      <c r="J5" s="40"/>
      <c r="K5" s="40"/>
      <c r="L5" s="40"/>
      <c r="M5" s="40"/>
      <c r="N5" s="40"/>
      <c r="O5" s="41"/>
      <c r="P5" s="19"/>
      <c r="Q5" s="18"/>
      <c r="R5" s="32" t="s">
        <v>61</v>
      </c>
      <c r="S5" s="32"/>
      <c r="T5" s="32"/>
      <c r="U5" s="19"/>
      <c r="AB5" s="19"/>
      <c r="AC5" s="19"/>
      <c r="AD5" s="45"/>
      <c r="AE5" s="45"/>
      <c r="AF5" s="47"/>
      <c r="AG5" s="47"/>
      <c r="AH5" s="47" t="s">
        <v>2</v>
      </c>
      <c r="AI5" s="47"/>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row>
    <row r="6" spans="1:100" ht="15" customHeight="1">
      <c r="A6" s="4"/>
      <c r="B6" s="18" t="s">
        <v>6</v>
      </c>
      <c r="C6" s="4">
        <f>_xlfn.IFERROR(IF(InputHSTRate="","",InputHSTRate),"")</f>
      </c>
      <c r="D6" s="39"/>
      <c r="E6" s="40"/>
      <c r="F6" s="40"/>
      <c r="G6" s="40"/>
      <c r="H6" s="40"/>
      <c r="I6" s="40"/>
      <c r="J6" s="40"/>
      <c r="K6" s="40"/>
      <c r="L6" s="40"/>
      <c r="M6" s="40"/>
      <c r="N6" s="40"/>
      <c r="O6" s="41"/>
      <c r="P6" s="19"/>
      <c r="Q6" s="18"/>
      <c r="R6" s="31" t="s">
        <v>62</v>
      </c>
      <c r="S6" s="31"/>
      <c r="T6" s="31"/>
      <c r="U6" s="19"/>
      <c r="AB6" s="19"/>
      <c r="AC6" s="19"/>
      <c r="AD6" s="45"/>
      <c r="AE6" s="45"/>
      <c r="AF6" s="47"/>
      <c r="AG6" s="47"/>
      <c r="AH6" s="47"/>
      <c r="AI6" s="47"/>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row>
    <row r="7" spans="1:100" ht="15" customHeight="1">
      <c r="A7" s="4"/>
      <c r="B7" s="18" t="s">
        <v>30</v>
      </c>
      <c r="C7" s="4"/>
      <c r="D7" s="42"/>
      <c r="E7" s="43"/>
      <c r="F7" s="43"/>
      <c r="G7" s="43"/>
      <c r="H7" s="43"/>
      <c r="I7" s="43"/>
      <c r="J7" s="43"/>
      <c r="K7" s="43"/>
      <c r="L7" s="43"/>
      <c r="M7" s="43"/>
      <c r="N7" s="43"/>
      <c r="O7" s="44"/>
      <c r="P7" s="19"/>
      <c r="Q7" s="18"/>
      <c r="R7" s="18"/>
      <c r="S7" s="18"/>
      <c r="T7" s="18"/>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row>
    <row r="8" spans="1:172" ht="15" customHeight="1">
      <c r="A8" s="4"/>
      <c r="B8" s="18"/>
      <c r="C8" s="4"/>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FA8" t="e">
        <f>CA288,CA294,CA296:CA298,CA304,CA306:CA308,CA314,CA316:CA318,CA324,CA326:CA328,CA334,CA336:CA338,CA344,CA346:CA348,CA354,CA356:CA358,CC204,CC206:CC208,CC214,CC216:CC218,CC224,CC226:CC228,CC234,CC236:CC237</f>
        <v>#VALUE!</v>
      </c>
      <c r="FB8" t="e">
        <f>CC238,CC244,CC246:CC248,CC254,CC256:CC258,CC264,CC266:CC268,CC274,CC276:CC278,CC284,CC286:CC288,CC294,CC296:CC298,CC304,CC306:CC308,CC314,CC316:CC318,CC324,CC326:CC328,CC334,CC336:CC338,CC344,CC346:CC347</f>
        <v>#VALUE!</v>
      </c>
      <c r="FC8" t="e">
        <f>CC348,CC354,CC356:CC358,CE204,CE206:CE208,CE214,CE216:CE218,CE224,CE226:CE228,CE234,CE236:CE238,CE244,CE246:CE248,CE254,CE256:CE258,CE264,CE266:CE268,CE274,CE276:CE278,CE284,CE286:CE288,CE294,CE296:CE297</f>
        <v>#VALUE!</v>
      </c>
      <c r="FD8" t="e">
        <f>CE298,CE304,CE306:CE308,CE314,CE316:CE318,CE324,CE326:CE328,CE334,CE336:CE338,CE344,CE346:CE348,CE354,CE356:CE358,CG204,CG206:CG208,CG214,CG216:CG218,CG224,CG226:CG228,CG234,CG236:CG238,CG244,CG246:CG247</f>
        <v>#VALUE!</v>
      </c>
      <c r="FE8" t="e">
        <f>CG248,CG254,CG256:CG258,CG264,CG266:CG268,CG274,CG276:CG278,CG284,CG286:CG288,CG294,CG296:CG298,CG304,CG306:CG308,CG314,CG316:CG318,CG324,CG326:CG328,CG334,CG336:CG338,CG344,CG346:CG348,CG354,CG356:CG357</f>
        <v>#VALUE!</v>
      </c>
      <c r="FF8" t="e">
        <f>CG358,CI204,CI206:CI208,CI214,CI216:CI218,CI224,CI226:CI228,CI234,CI236:CI238,CI244,CI246:CI248,CI254,CI256:CI258,CI264,CI266:CI268,CI274,CI276:CI278,CI284,CI286:CI288,CI294,CI296:CI298,CI304,CI306:CI307</f>
        <v>#VALUE!</v>
      </c>
      <c r="FG8" t="e">
        <f>CI308,CI314,CI316:CI318,CI324,CI326:CI328,CI334,CI336:CI338,CI344,CI346:CI348,CI354,CI356:CI358,CK204,CK206:CK208,CK214,CK216:CK218,CK224,CK226:CK228,CK234,CK236:CK238,CK244,CK246:CK248,CK254,CK256:CK257</f>
        <v>#VALUE!</v>
      </c>
      <c r="FH8" t="e">
        <f>CK258,CK264,CK266:CK268,CK274,CK276:CK278,CK284,CK286:CK288,CK294,CK296:CK298,CK304,CK306:CK308,CK314,CK316:CK318,CK324,CK326:CK328,CK334,CK336:CK338,CK344,CK346:CK348,CK354,CK356:CK358,CM204,CM206:CM207</f>
        <v>#VALUE!</v>
      </c>
      <c r="FI8" t="e">
        <f>CM208,CM214,CM216:CM218,CM224,CM226:CM228,CM234,CM236:CM238,CM244,CM246:CM248,CM254,CM256:CM258,CM264,CM266:CM268,CM274,CM276:CM278,CM284,CM286:CM288,CM294,CM296:CM298,CM304,CM306:CM308,CM314,CM316:CM317</f>
        <v>#VALUE!</v>
      </c>
      <c r="FJ8" t="e">
        <f>CM318,CM324,CM326:CM328,CM334,CM336:CM338,CM344,CM346:CM348,CM354,CM356:CM358,CO204,CO206:CO208,CO214,CO216:CO218,CO224,CO226:CO228,CO234,CO236:CO238,CO244,CO246:CO248,CO254,CO256:CO258,CO264,CO266:CO267</f>
        <v>#VALUE!</v>
      </c>
      <c r="FK8" t="e">
        <f>CO268,CO274,CO276:CO278,CO284,CO286:CO288,CO294,CO296:CO298,CO304,CO306:CO308,CO314,CO316:CO318,CO324,CO326:CO328,CO334,CO336:CO338,CO344,CO346:CO348,CO354,CO356:CO358,CQ204,CQ206:CQ208,CQ214,CQ216:CQ217</f>
        <v>#VALUE!</v>
      </c>
      <c r="FL8" t="e">
        <f>CQ218,CQ224,CQ226:CQ228,CQ234,CQ236:CQ238,CQ244,CQ246:CQ248,CQ254,CQ256:CQ258,CQ264,CQ266:CQ268,CQ274,CQ276:CQ278,CQ284,CQ286:CQ288,CQ294,CQ296:CQ298,CQ304,CQ306:CQ308,CQ314,CQ316:CQ318,CQ324,CQ326:CQ327</f>
        <v>#VALUE!</v>
      </c>
      <c r="FM8" t="e">
        <f>CQ328,CQ334,CQ336:CQ338,CQ344,CQ346:CQ348,CQ354,CQ356:CQ358,CS204,CS206:CS208,CS214,CS216:CS218,CS224,CS226:CS228,CS234,CS236:CS238,CS244,CS246:CS248,CS254,CS256:CS258,CS264,CS266:CS268,CS274,CS276:CS277</f>
        <v>#VALUE!</v>
      </c>
      <c r="FN8" t="e">
        <f>CS278,CS284,CS286:CS288,CS294,CS296:CS298,CS304,CS306:CS308,CS314,CS316:CS318,CS324,CS326:CS328,CS334,CS336:CS338,CS344,CS346:CS348,CS354,CS356:CS358,CU204,CU206:CU208,CU214,CU216:CU218,CU224,CU226:CU227</f>
        <v>#VALUE!</v>
      </c>
      <c r="FO8" t="e">
        <f>CU228,CU234,CU236:CU238,CU244,CU246:CU248,CU254,CU256:CU258,CU264,CU266:CU268,CU274,CU276:CU278,CU284,CU286:CU288,CU294,CU296:CU298,CU304,CU306:CU308,CU314,CU316:CU318,CU324,CU326:CU328,CU334,CU336:CU337</f>
        <v>#VALUE!</v>
      </c>
      <c r="FP8" t="e">
        <f>CU338,CU344,CU346:CU348,CU354,CU356:CU358</f>
        <v>#VALUE!</v>
      </c>
    </row>
    <row r="9" spans="1:100" ht="15" customHeight="1">
      <c r="A9" s="4"/>
      <c r="B9" s="22" t="str">
        <f>HYPERLINK("#"&amp;_xlfn.IFERROR(INDEX($F$14:$F$99,MIN($C$14:$C$99)),"range_top"),_xlfn.IFERROR("∞ - "&amp;INDEX($E$14:$E$99,MIN($C$14:$C$99)),""))</f>
        <v>∞ - Client description</v>
      </c>
      <c r="C9" s="4"/>
      <c r="D9" s="32" t="str">
        <f>IF(B9="","",_xlfn.IFERROR(IF(INDEX($I$14:$I$99,MIN($C$14:$C$99))="","",INDEX($I$14:$I$99,MIN($C$14:$C$99))),""))</f>
        <v>Please read the disclaimer above, then enter a client description at top-left to begin. You can also find a grey training video link above.</v>
      </c>
      <c r="E9" s="32"/>
      <c r="F9" s="32"/>
      <c r="G9" s="32"/>
      <c r="H9" s="32"/>
      <c r="I9" s="32"/>
      <c r="J9" s="32"/>
      <c r="K9" s="32"/>
      <c r="L9" s="32"/>
      <c r="M9" s="32"/>
      <c r="N9" s="32"/>
      <c r="O9" s="32"/>
      <c r="P9" s="32"/>
      <c r="Q9" s="32"/>
      <c r="R9" s="32"/>
      <c r="S9" s="32"/>
      <c r="T9" s="32"/>
      <c r="U9" s="32"/>
      <c r="V9" s="32"/>
      <c r="W9" s="32"/>
      <c r="X9" s="32"/>
      <c r="Y9" s="32"/>
      <c r="Z9" s="32"/>
      <c r="AA9" s="32"/>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row>
    <row r="10" spans="1:101" ht="15" customHeight="1">
      <c r="A10" s="4"/>
      <c r="B10" s="21"/>
      <c r="C10" s="4"/>
      <c r="D10" s="4"/>
      <c r="E10" s="4"/>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c r="CD10" s="21"/>
      <c r="CE10" s="21"/>
      <c r="CF10" s="21"/>
      <c r="CG10" s="21"/>
      <c r="CH10" s="21"/>
      <c r="CI10" s="21"/>
      <c r="CJ10" s="21"/>
      <c r="CK10" s="21"/>
      <c r="CL10" s="21"/>
      <c r="CM10" s="21"/>
      <c r="CN10" s="21"/>
      <c r="CO10" s="21"/>
      <c r="CP10" s="21"/>
      <c r="CQ10" s="21"/>
      <c r="CR10" s="21"/>
      <c r="CS10" s="21"/>
      <c r="CT10" s="21"/>
      <c r="CU10" s="21"/>
      <c r="CV10" s="21"/>
      <c r="CW10" t="s">
        <v>32</v>
      </c>
    </row>
    <row r="11" spans="1:100" ht="15" customHeight="1">
      <c r="A11" s="4"/>
      <c r="B11" s="21"/>
      <c r="C11" s="4"/>
      <c r="D11" s="4"/>
      <c r="E11" s="4"/>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row>
    <row r="12" spans="1:100" ht="15" customHeight="1" hidden="1">
      <c r="A12" s="4"/>
      <c r="B12" s="21"/>
      <c r="C12" s="4"/>
      <c r="D12" s="4"/>
      <c r="E12" s="4"/>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c r="CL12" s="21"/>
      <c r="CM12" s="21"/>
      <c r="CN12" s="21"/>
      <c r="CO12" s="21"/>
      <c r="CP12" s="21"/>
      <c r="CQ12" s="21"/>
      <c r="CR12" s="21"/>
      <c r="CS12" s="21"/>
      <c r="CT12" s="21"/>
      <c r="CU12" s="21"/>
      <c r="CV12" s="21"/>
    </row>
    <row r="13" spans="1:101" ht="15" customHeight="1" hidden="1">
      <c r="A13" s="4"/>
      <c r="J13" s="21"/>
      <c r="K13" s="21"/>
      <c r="L13" s="2"/>
      <c r="M13" s="2"/>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c r="CU13" s="21"/>
      <c r="CV13" s="21"/>
      <c r="CW13" t="s">
        <v>42</v>
      </c>
    </row>
    <row r="14" spans="1:100" ht="15" customHeight="1" hidden="1">
      <c r="A14" s="4"/>
      <c r="B14" s="21">
        <v>1</v>
      </c>
      <c r="C14" s="21">
        <f aca="true" t="shared" si="0" ref="C14:C33">IF(D14,B14)</f>
        <v>1</v>
      </c>
      <c r="D14" s="21" t="b">
        <f>OR(B2="Client description",B2="")</f>
        <v>1</v>
      </c>
      <c r="E14" s="21" t="s">
        <v>7</v>
      </c>
      <c r="F14" s="21" t="s">
        <v>46</v>
      </c>
      <c r="I14" s="21" t="s">
        <v>37</v>
      </c>
      <c r="J14" s="21"/>
      <c r="K14" s="21"/>
      <c r="L14" s="2"/>
      <c r="M14" s="2"/>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21"/>
      <c r="CD14" s="21"/>
      <c r="CE14" s="21"/>
      <c r="CF14" s="21"/>
      <c r="CG14" s="21"/>
      <c r="CH14" s="21"/>
      <c r="CI14" s="21"/>
      <c r="CJ14" s="21"/>
      <c r="CK14" s="21"/>
      <c r="CL14" s="21"/>
      <c r="CM14" s="21"/>
      <c r="CN14" s="21"/>
      <c r="CO14" s="21"/>
      <c r="CP14" s="21"/>
      <c r="CQ14" s="21"/>
      <c r="CR14" s="21"/>
      <c r="CS14" s="21"/>
      <c r="CT14" s="21"/>
      <c r="CU14" s="21"/>
      <c r="CV14" s="21"/>
    </row>
    <row r="15" spans="1:100" ht="15" customHeight="1" hidden="1">
      <c r="A15" s="4"/>
      <c r="B15" s="21">
        <v>2</v>
      </c>
      <c r="C15" s="21">
        <f t="shared" si="0"/>
        <v>2</v>
      </c>
      <c r="D15" s="21" t="b">
        <f>B103=""</f>
        <v>1</v>
      </c>
      <c r="E15" s="21" t="s">
        <v>12</v>
      </c>
      <c r="F15" s="21" t="s">
        <v>47</v>
      </c>
      <c r="I15" s="21" t="s">
        <v>38</v>
      </c>
      <c r="J15" s="21"/>
      <c r="K15" s="21"/>
      <c r="L15" s="2"/>
      <c r="M15" s="2"/>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1"/>
      <c r="CS15" s="21"/>
      <c r="CT15" s="21"/>
      <c r="CU15" s="21"/>
      <c r="CV15" s="21"/>
    </row>
    <row r="16" spans="1:100" ht="15" customHeight="1" hidden="1">
      <c r="A16" s="4"/>
      <c r="B16" s="21">
        <v>3</v>
      </c>
      <c r="C16" s="21" t="b">
        <f t="shared" si="0"/>
        <v>0</v>
      </c>
      <c r="D16" s="21" t="b">
        <f>D102=""</f>
        <v>0</v>
      </c>
      <c r="E16" s="21" t="s">
        <v>16</v>
      </c>
      <c r="F16" s="21" t="s">
        <v>48</v>
      </c>
      <c r="I16" s="21" t="s">
        <v>39</v>
      </c>
      <c r="J16" s="21"/>
      <c r="K16" s="21"/>
      <c r="L16" s="2"/>
      <c r="M16" s="2"/>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21"/>
      <c r="CN16" s="21"/>
      <c r="CO16" s="21"/>
      <c r="CP16" s="21"/>
      <c r="CQ16" s="21"/>
      <c r="CR16" s="21"/>
      <c r="CS16" s="21"/>
      <c r="CT16" s="21"/>
      <c r="CU16" s="21"/>
      <c r="CV16" s="21"/>
    </row>
    <row r="17" spans="1:100" ht="15" customHeight="1" hidden="1">
      <c r="A17" s="4"/>
      <c r="B17" s="21">
        <v>4</v>
      </c>
      <c r="C17" s="21">
        <f t="shared" si="0"/>
        <v>4</v>
      </c>
      <c r="D17" s="21">
        <f>(E111="")+(D111="")</f>
        <v>2</v>
      </c>
      <c r="E17" s="21" t="s">
        <v>17</v>
      </c>
      <c r="F17" t="s">
        <v>49</v>
      </c>
      <c r="I17" s="21" t="s">
        <v>21</v>
      </c>
      <c r="J17" s="21"/>
      <c r="K17" s="21"/>
      <c r="L17" s="2"/>
      <c r="M17" s="2"/>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row>
    <row r="18" spans="1:100" ht="15" customHeight="1" hidden="1">
      <c r="A18" s="4"/>
      <c r="B18" s="21">
        <v>5</v>
      </c>
      <c r="C18" s="21">
        <f t="shared" si="0"/>
        <v>5</v>
      </c>
      <c r="D18" s="21" t="b">
        <f>E204=""</f>
        <v>1</v>
      </c>
      <c r="E18" s="21" t="s">
        <v>36</v>
      </c>
      <c r="F18" s="21" t="s">
        <v>50</v>
      </c>
      <c r="I18" s="21" t="s">
        <v>40</v>
      </c>
      <c r="J18" s="21"/>
      <c r="K18" s="21"/>
      <c r="L18" s="2"/>
      <c r="M18" s="2"/>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c r="CD18" s="21"/>
      <c r="CE18" s="21"/>
      <c r="CF18" s="21"/>
      <c r="CG18" s="21"/>
      <c r="CH18" s="21"/>
      <c r="CI18" s="21"/>
      <c r="CJ18" s="21"/>
      <c r="CK18" s="21"/>
      <c r="CL18" s="21"/>
      <c r="CM18" s="21"/>
      <c r="CN18" s="21"/>
      <c r="CO18" s="21"/>
      <c r="CP18" s="21"/>
      <c r="CQ18" s="21"/>
      <c r="CR18" s="21"/>
      <c r="CS18" s="21"/>
      <c r="CT18" s="21"/>
      <c r="CU18" s="21"/>
      <c r="CV18" s="21"/>
    </row>
    <row r="19" spans="1:100" ht="15" customHeight="1" hidden="1">
      <c r="A19" s="4"/>
      <c r="B19" s="21">
        <v>6</v>
      </c>
      <c r="C19" s="21">
        <f t="shared" si="0"/>
        <v>6</v>
      </c>
      <c r="D19" s="21" t="b">
        <f>E114=""</f>
        <v>1</v>
      </c>
      <c r="E19" s="21" t="s">
        <v>18</v>
      </c>
      <c r="F19" s="21" t="s">
        <v>51</v>
      </c>
      <c r="I19" s="21" t="s">
        <v>19</v>
      </c>
      <c r="J19" s="21"/>
      <c r="K19" s="21"/>
      <c r="L19" s="2"/>
      <c r="M19" s="2"/>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row>
    <row r="20" spans="1:100" ht="15" customHeight="1" hidden="1">
      <c r="A20" s="4"/>
      <c r="B20" s="21">
        <v>7</v>
      </c>
      <c r="C20" s="21">
        <f t="shared" si="0"/>
        <v>7</v>
      </c>
      <c r="D20" s="21">
        <f>(G111="")+(F111="")</f>
        <v>2</v>
      </c>
      <c r="E20" s="23" t="s">
        <v>17</v>
      </c>
      <c r="F20" s="23" t="s">
        <v>52</v>
      </c>
      <c r="I20" s="23" t="s">
        <v>21</v>
      </c>
      <c r="J20" s="21"/>
      <c r="K20" s="21"/>
      <c r="L20" s="21"/>
      <c r="M20" s="2"/>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c r="CN20" s="21"/>
      <c r="CO20" s="21"/>
      <c r="CP20" s="21"/>
      <c r="CQ20" s="21"/>
      <c r="CR20" s="21"/>
      <c r="CS20" s="21"/>
      <c r="CT20" s="21"/>
      <c r="CU20" s="21"/>
      <c r="CV20" s="21"/>
    </row>
    <row r="21" spans="1:100" ht="15" customHeight="1" hidden="1">
      <c r="A21" s="4"/>
      <c r="B21" s="21">
        <v>8</v>
      </c>
      <c r="C21" s="21">
        <f t="shared" si="0"/>
        <v>8</v>
      </c>
      <c r="D21" s="21" t="b">
        <f>E214=""</f>
        <v>1</v>
      </c>
      <c r="E21" s="23" t="s">
        <v>36</v>
      </c>
      <c r="F21" s="23" t="s">
        <v>53</v>
      </c>
      <c r="I21" s="23" t="s">
        <v>40</v>
      </c>
      <c r="J21" s="21"/>
      <c r="K21" s="21"/>
      <c r="L21" s="2"/>
      <c r="M21" s="2"/>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21"/>
      <c r="CN21" s="21"/>
      <c r="CO21" s="21"/>
      <c r="CP21" s="21"/>
      <c r="CQ21" s="21"/>
      <c r="CR21" s="21"/>
      <c r="CS21" s="21"/>
      <c r="CT21" s="21"/>
      <c r="CU21" s="21"/>
      <c r="CV21" s="21"/>
    </row>
    <row r="22" spans="1:100" ht="15" customHeight="1" hidden="1">
      <c r="A22" s="4"/>
      <c r="B22" s="21">
        <v>9</v>
      </c>
      <c r="C22" s="21">
        <f t="shared" si="0"/>
        <v>9</v>
      </c>
      <c r="D22" s="21" t="b">
        <f>G114=""</f>
        <v>1</v>
      </c>
      <c r="E22" s="23" t="s">
        <v>18</v>
      </c>
      <c r="F22" s="21" t="s">
        <v>54</v>
      </c>
      <c r="I22" s="23" t="s">
        <v>19</v>
      </c>
      <c r="J22" s="21"/>
      <c r="K22" s="21"/>
      <c r="L22" s="2"/>
      <c r="M22" s="2"/>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O22" s="21"/>
      <c r="CP22" s="21"/>
      <c r="CQ22" s="21"/>
      <c r="CR22" s="21"/>
      <c r="CS22" s="21"/>
      <c r="CT22" s="21"/>
      <c r="CU22" s="21"/>
      <c r="CV22" s="21"/>
    </row>
    <row r="23" spans="1:100" ht="15" customHeight="1" hidden="1">
      <c r="A23" s="4"/>
      <c r="B23" s="21">
        <v>10</v>
      </c>
      <c r="C23" s="21">
        <f t="shared" si="0"/>
        <v>10</v>
      </c>
      <c r="D23" s="23">
        <f>(I111="")+(H111="")</f>
        <v>2</v>
      </c>
      <c r="E23" s="23" t="s">
        <v>17</v>
      </c>
      <c r="F23" s="23" t="s">
        <v>55</v>
      </c>
      <c r="I23" s="23" t="s">
        <v>21</v>
      </c>
      <c r="J23" s="21"/>
      <c r="K23" s="21"/>
      <c r="L23" s="2"/>
      <c r="M23" s="2"/>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c r="CN23" s="21"/>
      <c r="CO23" s="21"/>
      <c r="CP23" s="21"/>
      <c r="CQ23" s="21"/>
      <c r="CR23" s="21"/>
      <c r="CS23" s="21"/>
      <c r="CT23" s="21"/>
      <c r="CU23" s="21"/>
      <c r="CV23" s="21"/>
    </row>
    <row r="24" spans="1:100" ht="15" customHeight="1" hidden="1">
      <c r="A24" s="4"/>
      <c r="B24" s="21">
        <v>11</v>
      </c>
      <c r="C24" s="21">
        <f t="shared" si="0"/>
        <v>11</v>
      </c>
      <c r="D24" s="21" t="b">
        <f>E224=""</f>
        <v>1</v>
      </c>
      <c r="E24" s="23" t="s">
        <v>36</v>
      </c>
      <c r="F24" s="23" t="s">
        <v>56</v>
      </c>
      <c r="I24" s="23" t="s">
        <v>40</v>
      </c>
      <c r="J24" s="21"/>
      <c r="K24" s="21"/>
      <c r="L24" s="2"/>
      <c r="M24" s="2"/>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21"/>
      <c r="CN24" s="21"/>
      <c r="CO24" s="21"/>
      <c r="CP24" s="21"/>
      <c r="CQ24" s="21"/>
      <c r="CR24" s="21"/>
      <c r="CS24" s="21"/>
      <c r="CT24" s="21"/>
      <c r="CU24" s="21"/>
      <c r="CV24" s="21"/>
    </row>
    <row r="25" spans="1:100" ht="15" customHeight="1" hidden="1">
      <c r="A25" s="4"/>
      <c r="B25" s="21">
        <v>12</v>
      </c>
      <c r="C25" s="21">
        <f t="shared" si="0"/>
        <v>12</v>
      </c>
      <c r="D25" s="21" t="b">
        <f>I114=""</f>
        <v>1</v>
      </c>
      <c r="E25" s="23" t="s">
        <v>18</v>
      </c>
      <c r="F25" s="21" t="s">
        <v>57</v>
      </c>
      <c r="I25" s="23" t="s">
        <v>19</v>
      </c>
      <c r="J25" s="21"/>
      <c r="K25" s="21"/>
      <c r="L25" s="2"/>
      <c r="M25" s="2"/>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21"/>
      <c r="CN25" s="21"/>
      <c r="CO25" s="21"/>
      <c r="CP25" s="21"/>
      <c r="CQ25" s="21"/>
      <c r="CR25" s="21"/>
      <c r="CS25" s="21"/>
      <c r="CT25" s="21"/>
      <c r="CU25" s="21"/>
      <c r="CV25" s="21"/>
    </row>
    <row r="26" spans="1:100" ht="15" customHeight="1" hidden="1">
      <c r="A26" s="4"/>
      <c r="B26" s="21">
        <v>13</v>
      </c>
      <c r="C26" s="21" t="b">
        <f t="shared" si="0"/>
        <v>0</v>
      </c>
      <c r="D26" s="21"/>
      <c r="E26" s="21"/>
      <c r="F26" s="21"/>
      <c r="I26" s="21"/>
      <c r="J26" s="21"/>
      <c r="K26" s="21"/>
      <c r="L26" s="2"/>
      <c r="M26" s="2"/>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c r="CH26" s="21"/>
      <c r="CI26" s="21"/>
      <c r="CJ26" s="21"/>
      <c r="CK26" s="21"/>
      <c r="CL26" s="21"/>
      <c r="CM26" s="21"/>
      <c r="CN26" s="21"/>
      <c r="CO26" s="21"/>
      <c r="CP26" s="21"/>
      <c r="CQ26" s="21"/>
      <c r="CR26" s="21"/>
      <c r="CS26" s="21"/>
      <c r="CT26" s="21"/>
      <c r="CU26" s="21"/>
      <c r="CV26" s="21"/>
    </row>
    <row r="27" spans="1:100" ht="15" customHeight="1" hidden="1">
      <c r="A27" s="4"/>
      <c r="B27" s="21">
        <v>14</v>
      </c>
      <c r="C27" s="21" t="b">
        <f t="shared" si="0"/>
        <v>0</v>
      </c>
      <c r="D27" s="21"/>
      <c r="E27" s="21"/>
      <c r="F27" s="21"/>
      <c r="I27" s="21"/>
      <c r="J27" s="21"/>
      <c r="K27" s="21"/>
      <c r="L27" s="2"/>
      <c r="M27" s="2"/>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c r="CE27" s="21"/>
      <c r="CF27" s="21"/>
      <c r="CG27" s="21"/>
      <c r="CH27" s="21"/>
      <c r="CI27" s="21"/>
      <c r="CJ27" s="21"/>
      <c r="CK27" s="21"/>
      <c r="CL27" s="21"/>
      <c r="CM27" s="21"/>
      <c r="CN27" s="21"/>
      <c r="CO27" s="21"/>
      <c r="CP27" s="21"/>
      <c r="CQ27" s="21"/>
      <c r="CR27" s="21"/>
      <c r="CS27" s="21"/>
      <c r="CT27" s="21"/>
      <c r="CU27" s="21"/>
      <c r="CV27" s="21"/>
    </row>
    <row r="28" spans="1:100" ht="15" customHeight="1" hidden="1">
      <c r="A28" s="4"/>
      <c r="B28" s="21">
        <v>15</v>
      </c>
      <c r="C28" s="21" t="b">
        <f t="shared" si="0"/>
        <v>0</v>
      </c>
      <c r="D28" s="21"/>
      <c r="E28" s="21"/>
      <c r="F28" s="21"/>
      <c r="I28" s="21"/>
      <c r="J28" s="21"/>
      <c r="K28" s="21"/>
      <c r="L28" s="2"/>
      <c r="M28" s="2"/>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c r="CK28" s="21"/>
      <c r="CL28" s="21"/>
      <c r="CM28" s="21"/>
      <c r="CN28" s="21"/>
      <c r="CO28" s="21"/>
      <c r="CP28" s="21"/>
      <c r="CQ28" s="21"/>
      <c r="CR28" s="21"/>
      <c r="CS28" s="21"/>
      <c r="CT28" s="21"/>
      <c r="CU28" s="21"/>
      <c r="CV28" s="21"/>
    </row>
    <row r="29" spans="1:100" ht="15" customHeight="1" hidden="1">
      <c r="A29" s="4"/>
      <c r="B29" s="21">
        <v>16</v>
      </c>
      <c r="C29" s="21" t="b">
        <f t="shared" si="0"/>
        <v>0</v>
      </c>
      <c r="D29" s="21"/>
      <c r="E29" s="21"/>
      <c r="F29" s="21"/>
      <c r="I29" s="21"/>
      <c r="J29" s="21"/>
      <c r="K29" s="21"/>
      <c r="L29" s="2"/>
      <c r="M29" s="2"/>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21"/>
      <c r="CN29" s="21"/>
      <c r="CO29" s="21"/>
      <c r="CP29" s="21"/>
      <c r="CQ29" s="21"/>
      <c r="CR29" s="21"/>
      <c r="CS29" s="21"/>
      <c r="CT29" s="21"/>
      <c r="CU29" s="21"/>
      <c r="CV29" s="21"/>
    </row>
    <row r="30" spans="1:100" ht="15" customHeight="1" hidden="1">
      <c r="A30" s="4"/>
      <c r="B30" s="21">
        <v>17</v>
      </c>
      <c r="C30" s="21" t="b">
        <f t="shared" si="0"/>
        <v>0</v>
      </c>
      <c r="D30" s="21"/>
      <c r="E30" s="21"/>
      <c r="F30" s="21"/>
      <c r="I30" s="21"/>
      <c r="J30" s="21"/>
      <c r="K30" s="21"/>
      <c r="L30" s="2"/>
      <c r="M30" s="2"/>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c r="CL30" s="21"/>
      <c r="CM30" s="21"/>
      <c r="CN30" s="21"/>
      <c r="CO30" s="21"/>
      <c r="CP30" s="21"/>
      <c r="CQ30" s="21"/>
      <c r="CR30" s="21"/>
      <c r="CS30" s="21"/>
      <c r="CT30" s="21"/>
      <c r="CU30" s="21"/>
      <c r="CV30" s="21"/>
    </row>
    <row r="31" spans="1:100" ht="15" customHeight="1" hidden="1">
      <c r="A31" s="4"/>
      <c r="B31" s="21">
        <v>18</v>
      </c>
      <c r="C31" s="21" t="b">
        <f t="shared" si="0"/>
        <v>0</v>
      </c>
      <c r="D31" s="21"/>
      <c r="E31" s="21"/>
      <c r="F31" s="21"/>
      <c r="I31" s="21"/>
      <c r="J31" s="21"/>
      <c r="K31" s="21"/>
      <c r="L31" s="2"/>
      <c r="M31" s="2"/>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c r="CG31" s="21"/>
      <c r="CH31" s="21"/>
      <c r="CI31" s="21"/>
      <c r="CJ31" s="21"/>
      <c r="CK31" s="21"/>
      <c r="CL31" s="21"/>
      <c r="CM31" s="21"/>
      <c r="CN31" s="21"/>
      <c r="CO31" s="21"/>
      <c r="CP31" s="21"/>
      <c r="CQ31" s="21"/>
      <c r="CR31" s="21"/>
      <c r="CS31" s="21"/>
      <c r="CT31" s="21"/>
      <c r="CU31" s="21"/>
      <c r="CV31" s="21"/>
    </row>
    <row r="32" spans="1:100" ht="15" customHeight="1" hidden="1">
      <c r="A32" s="4"/>
      <c r="B32" s="21">
        <v>19</v>
      </c>
      <c r="C32" s="21" t="b">
        <f t="shared" si="0"/>
        <v>0</v>
      </c>
      <c r="D32" s="21"/>
      <c r="E32" s="21"/>
      <c r="F32" s="21"/>
      <c r="I32" s="21"/>
      <c r="J32" s="21"/>
      <c r="K32" s="21"/>
      <c r="L32" s="2"/>
      <c r="M32" s="2"/>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c r="CC32" s="21"/>
      <c r="CD32" s="21"/>
      <c r="CE32" s="21"/>
      <c r="CF32" s="21"/>
      <c r="CG32" s="21"/>
      <c r="CH32" s="21"/>
      <c r="CI32" s="21"/>
      <c r="CJ32" s="21"/>
      <c r="CK32" s="21"/>
      <c r="CL32" s="21"/>
      <c r="CM32" s="21"/>
      <c r="CN32" s="21"/>
      <c r="CO32" s="21"/>
      <c r="CP32" s="21"/>
      <c r="CQ32" s="21"/>
      <c r="CR32" s="21"/>
      <c r="CS32" s="21"/>
      <c r="CT32" s="21"/>
      <c r="CU32" s="21"/>
      <c r="CV32" s="21"/>
    </row>
    <row r="33" spans="1:100" ht="15" customHeight="1" hidden="1">
      <c r="A33" s="4"/>
      <c r="B33" s="2">
        <v>20</v>
      </c>
      <c r="C33" s="21" t="b">
        <f t="shared" si="0"/>
        <v>0</v>
      </c>
      <c r="D33" s="2"/>
      <c r="E33" s="2"/>
      <c r="F33" s="2"/>
      <c r="I33" s="2"/>
      <c r="J33" s="21"/>
      <c r="K33" s="21"/>
      <c r="L33" s="21"/>
      <c r="M33" s="2"/>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c r="CG33" s="21"/>
      <c r="CH33" s="21"/>
      <c r="CI33" s="21"/>
      <c r="CJ33" s="21"/>
      <c r="CK33" s="21"/>
      <c r="CL33" s="21"/>
      <c r="CM33" s="21"/>
      <c r="CN33" s="21"/>
      <c r="CO33" s="21"/>
      <c r="CP33" s="21"/>
      <c r="CQ33" s="21"/>
      <c r="CR33" s="21"/>
      <c r="CS33" s="21"/>
      <c r="CT33" s="21"/>
      <c r="CU33" s="21"/>
      <c r="CV33" s="21"/>
    </row>
    <row r="34" spans="1:100" ht="15" customHeight="1" hidden="1">
      <c r="A34" s="4"/>
      <c r="B34" s="2"/>
      <c r="C34" s="21"/>
      <c r="D34" s="21"/>
      <c r="E34" s="21"/>
      <c r="F34" s="21"/>
      <c r="I34" s="21"/>
      <c r="J34" s="21"/>
      <c r="K34" s="21"/>
      <c r="L34" s="21"/>
      <c r="M34" s="2"/>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c r="CG34" s="21"/>
      <c r="CH34" s="21"/>
      <c r="CI34" s="21"/>
      <c r="CJ34" s="21"/>
      <c r="CK34" s="21"/>
      <c r="CL34" s="21"/>
      <c r="CM34" s="21"/>
      <c r="CN34" s="21"/>
      <c r="CO34" s="21"/>
      <c r="CP34" s="21"/>
      <c r="CQ34" s="21"/>
      <c r="CR34" s="21"/>
      <c r="CS34" s="21"/>
      <c r="CT34" s="21"/>
      <c r="CU34" s="21"/>
      <c r="CV34" s="21"/>
    </row>
    <row r="35" spans="1:100" ht="15" customHeight="1" hidden="1">
      <c r="A35" s="4"/>
      <c r="B35" s="2"/>
      <c r="C35" s="21"/>
      <c r="D35" s="2"/>
      <c r="E35" s="2"/>
      <c r="F35" s="21"/>
      <c r="I35" s="2"/>
      <c r="J35" s="21"/>
      <c r="K35" s="21"/>
      <c r="L35" s="21"/>
      <c r="M35" s="2"/>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c r="CG35" s="21"/>
      <c r="CH35" s="21"/>
      <c r="CI35" s="21"/>
      <c r="CJ35" s="21"/>
      <c r="CK35" s="21"/>
      <c r="CL35" s="21"/>
      <c r="CM35" s="21"/>
      <c r="CN35" s="21"/>
      <c r="CO35" s="21"/>
      <c r="CP35" s="21"/>
      <c r="CQ35" s="21"/>
      <c r="CR35" s="21"/>
      <c r="CS35" s="21"/>
      <c r="CT35" s="21"/>
      <c r="CU35" s="21"/>
      <c r="CV35" s="21"/>
    </row>
    <row r="36" spans="1:100" ht="15" customHeight="1" hidden="1">
      <c r="A36" s="4"/>
      <c r="B36" s="2"/>
      <c r="C36" s="21"/>
      <c r="D36" s="21"/>
      <c r="E36" s="21"/>
      <c r="F36" s="21"/>
      <c r="I36" s="2"/>
      <c r="J36" s="21"/>
      <c r="K36" s="21"/>
      <c r="L36" s="2"/>
      <c r="M36" s="2"/>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c r="CG36" s="21"/>
      <c r="CH36" s="21"/>
      <c r="CI36" s="21"/>
      <c r="CJ36" s="21"/>
      <c r="CK36" s="21"/>
      <c r="CL36" s="21"/>
      <c r="CM36" s="21"/>
      <c r="CN36" s="21"/>
      <c r="CO36" s="21"/>
      <c r="CP36" s="21"/>
      <c r="CQ36" s="21"/>
      <c r="CR36" s="21"/>
      <c r="CS36" s="21"/>
      <c r="CT36" s="21"/>
      <c r="CU36" s="21"/>
      <c r="CV36" s="21"/>
    </row>
    <row r="37" spans="1:100" ht="15" customHeight="1" hidden="1">
      <c r="A37" s="4"/>
      <c r="B37" s="2"/>
      <c r="C37" s="21"/>
      <c r="D37" s="2"/>
      <c r="E37" s="21"/>
      <c r="F37" s="2"/>
      <c r="I37" s="21"/>
      <c r="J37" s="21"/>
      <c r="K37" s="21"/>
      <c r="L37" s="21"/>
      <c r="M37" s="2"/>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c r="CG37" s="21"/>
      <c r="CH37" s="21"/>
      <c r="CI37" s="21"/>
      <c r="CJ37" s="21"/>
      <c r="CK37" s="21"/>
      <c r="CL37" s="21"/>
      <c r="CM37" s="21"/>
      <c r="CN37" s="21"/>
      <c r="CO37" s="21"/>
      <c r="CP37" s="21"/>
      <c r="CQ37" s="21"/>
      <c r="CR37" s="21"/>
      <c r="CS37" s="21"/>
      <c r="CT37" s="21"/>
      <c r="CU37" s="21"/>
      <c r="CV37" s="21"/>
    </row>
    <row r="38" spans="1:100" ht="15" customHeight="1" hidden="1">
      <c r="A38" s="4"/>
      <c r="B38" s="2"/>
      <c r="C38" s="21"/>
      <c r="D38" s="2"/>
      <c r="E38" s="2"/>
      <c r="F38" s="2"/>
      <c r="I38" s="2"/>
      <c r="J38" s="21"/>
      <c r="K38" s="21"/>
      <c r="L38" s="2"/>
      <c r="M38" s="2"/>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c r="CF38" s="21"/>
      <c r="CG38" s="21"/>
      <c r="CH38" s="21"/>
      <c r="CI38" s="21"/>
      <c r="CJ38" s="21"/>
      <c r="CK38" s="21"/>
      <c r="CL38" s="21"/>
      <c r="CM38" s="21"/>
      <c r="CN38" s="21"/>
      <c r="CO38" s="21"/>
      <c r="CP38" s="21"/>
      <c r="CQ38" s="21"/>
      <c r="CR38" s="21"/>
      <c r="CS38" s="21"/>
      <c r="CT38" s="21"/>
      <c r="CU38" s="21"/>
      <c r="CV38" s="21"/>
    </row>
    <row r="39" spans="1:100" ht="15" customHeight="1" hidden="1">
      <c r="A39" s="4"/>
      <c r="B39" s="2"/>
      <c r="C39" s="21"/>
      <c r="D39" s="21"/>
      <c r="E39" s="21"/>
      <c r="F39" s="21"/>
      <c r="I39" s="21"/>
      <c r="J39" s="21"/>
      <c r="K39" s="21"/>
      <c r="L39" s="21"/>
      <c r="M39" s="2"/>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c r="CG39" s="21"/>
      <c r="CH39" s="21"/>
      <c r="CI39" s="21"/>
      <c r="CJ39" s="21"/>
      <c r="CK39" s="21"/>
      <c r="CL39" s="21"/>
      <c r="CM39" s="21"/>
      <c r="CN39" s="21"/>
      <c r="CO39" s="21"/>
      <c r="CP39" s="21"/>
      <c r="CQ39" s="21"/>
      <c r="CR39" s="21"/>
      <c r="CS39" s="21"/>
      <c r="CT39" s="21"/>
      <c r="CU39" s="21"/>
      <c r="CV39" s="21"/>
    </row>
    <row r="40" spans="1:100" ht="15" customHeight="1" hidden="1">
      <c r="A40" s="4"/>
      <c r="B40" s="2"/>
      <c r="C40" s="21"/>
      <c r="D40" s="2"/>
      <c r="E40" s="2"/>
      <c r="F40" s="2"/>
      <c r="I40" s="2"/>
      <c r="J40" s="21"/>
      <c r="K40" s="21"/>
      <c r="L40" s="2"/>
      <c r="M40" s="2"/>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c r="CG40" s="21"/>
      <c r="CH40" s="21"/>
      <c r="CI40" s="21"/>
      <c r="CJ40" s="21"/>
      <c r="CK40" s="21"/>
      <c r="CL40" s="21"/>
      <c r="CM40" s="21"/>
      <c r="CN40" s="21"/>
      <c r="CO40" s="21"/>
      <c r="CP40" s="21"/>
      <c r="CQ40" s="21"/>
      <c r="CR40" s="21"/>
      <c r="CS40" s="21"/>
      <c r="CT40" s="21"/>
      <c r="CU40" s="21"/>
      <c r="CV40" s="21"/>
    </row>
    <row r="41" spans="1:100" ht="15" customHeight="1" hidden="1">
      <c r="A41" s="4"/>
      <c r="B41" s="2"/>
      <c r="C41" s="21"/>
      <c r="D41" s="2"/>
      <c r="E41" s="2"/>
      <c r="F41" s="2"/>
      <c r="I41" s="2"/>
      <c r="J41" s="2"/>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c r="CH41" s="21"/>
      <c r="CI41" s="21"/>
      <c r="CJ41" s="21"/>
      <c r="CK41" s="21"/>
      <c r="CL41" s="21"/>
      <c r="CM41" s="21"/>
      <c r="CN41" s="21"/>
      <c r="CO41" s="21"/>
      <c r="CP41" s="21"/>
      <c r="CQ41" s="21"/>
      <c r="CR41" s="21"/>
      <c r="CS41" s="21"/>
      <c r="CT41" s="21"/>
      <c r="CU41" s="21"/>
      <c r="CV41" s="21"/>
    </row>
    <row r="42" spans="1:100" ht="15" customHeight="1" hidden="1">
      <c r="A42" s="4"/>
      <c r="B42" s="2"/>
      <c r="C42" s="21"/>
      <c r="D42" s="2"/>
      <c r="E42" s="2"/>
      <c r="F42" s="2"/>
      <c r="I42" s="21"/>
      <c r="J42" s="2"/>
      <c r="K42" s="2"/>
      <c r="L42" s="2"/>
      <c r="M42" s="2"/>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c r="CH42" s="21"/>
      <c r="CI42" s="21"/>
      <c r="CJ42" s="21"/>
      <c r="CK42" s="21"/>
      <c r="CL42" s="21"/>
      <c r="CM42" s="21"/>
      <c r="CN42" s="21"/>
      <c r="CO42" s="21"/>
      <c r="CP42" s="21"/>
      <c r="CQ42" s="21"/>
      <c r="CR42" s="21"/>
      <c r="CS42" s="21"/>
      <c r="CT42" s="21"/>
      <c r="CU42" s="21"/>
      <c r="CV42" s="21"/>
    </row>
    <row r="43" spans="1:100" ht="15" customHeight="1" hidden="1">
      <c r="A43" s="4"/>
      <c r="B43" s="2"/>
      <c r="C43" s="21"/>
      <c r="D43" s="21"/>
      <c r="E43" s="21"/>
      <c r="F43" s="21"/>
      <c r="I43" s="2"/>
      <c r="J43" s="2"/>
      <c r="K43" s="2"/>
      <c r="L43" s="21"/>
      <c r="M43" s="2"/>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c r="CL43" s="21"/>
      <c r="CM43" s="21"/>
      <c r="CN43" s="21"/>
      <c r="CO43" s="21"/>
      <c r="CP43" s="21"/>
      <c r="CQ43" s="21"/>
      <c r="CR43" s="21"/>
      <c r="CS43" s="21"/>
      <c r="CT43" s="21"/>
      <c r="CU43" s="21"/>
      <c r="CV43" s="21"/>
    </row>
    <row r="44" spans="1:100" ht="15" customHeight="1" hidden="1">
      <c r="A44" s="4"/>
      <c r="B44" s="2"/>
      <c r="C44" s="21"/>
      <c r="D44" s="21"/>
      <c r="E44" s="21"/>
      <c r="F44" s="21"/>
      <c r="I44" s="21"/>
      <c r="J44" s="21"/>
      <c r="K44" s="21"/>
      <c r="L44" s="2"/>
      <c r="M44" s="2"/>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21"/>
      <c r="CD44" s="21"/>
      <c r="CE44" s="21"/>
      <c r="CF44" s="21"/>
      <c r="CG44" s="21"/>
      <c r="CH44" s="21"/>
      <c r="CI44" s="21"/>
      <c r="CJ44" s="21"/>
      <c r="CK44" s="21"/>
      <c r="CL44" s="21"/>
      <c r="CM44" s="21"/>
      <c r="CN44" s="21"/>
      <c r="CO44" s="21"/>
      <c r="CP44" s="21"/>
      <c r="CQ44" s="21"/>
      <c r="CR44" s="21"/>
      <c r="CS44" s="21"/>
      <c r="CT44" s="21"/>
      <c r="CU44" s="21"/>
      <c r="CV44" s="21"/>
    </row>
    <row r="45" spans="1:100" ht="15" customHeight="1" hidden="1">
      <c r="A45" s="4"/>
      <c r="B45" s="2"/>
      <c r="C45" s="21"/>
      <c r="D45" s="21"/>
      <c r="E45" s="21"/>
      <c r="F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c r="CG45" s="21"/>
      <c r="CH45" s="21"/>
      <c r="CI45" s="21"/>
      <c r="CJ45" s="21"/>
      <c r="CK45" s="21"/>
      <c r="CL45" s="21"/>
      <c r="CM45" s="21"/>
      <c r="CN45" s="21"/>
      <c r="CO45" s="21"/>
      <c r="CP45" s="21"/>
      <c r="CQ45" s="21"/>
      <c r="CR45" s="21"/>
      <c r="CS45" s="21"/>
      <c r="CT45" s="21"/>
      <c r="CU45" s="21"/>
      <c r="CV45" s="21"/>
    </row>
    <row r="46" spans="1:100" ht="15" customHeight="1" hidden="1">
      <c r="A46" s="4"/>
      <c r="B46" s="2"/>
      <c r="C46" s="21"/>
      <c r="D46" s="21"/>
      <c r="E46" s="21"/>
      <c r="F46" s="21"/>
      <c r="I46" s="21"/>
      <c r="J46" s="21"/>
      <c r="K46" s="21"/>
      <c r="L46" s="21"/>
      <c r="M46" s="2"/>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c r="CG46" s="21"/>
      <c r="CH46" s="21"/>
      <c r="CI46" s="21"/>
      <c r="CJ46" s="21"/>
      <c r="CK46" s="21"/>
      <c r="CL46" s="21"/>
      <c r="CM46" s="21"/>
      <c r="CN46" s="21"/>
      <c r="CO46" s="21"/>
      <c r="CP46" s="21"/>
      <c r="CQ46" s="21"/>
      <c r="CR46" s="21"/>
      <c r="CS46" s="21"/>
      <c r="CT46" s="21"/>
      <c r="CU46" s="21"/>
      <c r="CV46" s="21"/>
    </row>
    <row r="47" spans="1:100" ht="15" customHeight="1" hidden="1">
      <c r="A47" s="4"/>
      <c r="B47" s="2"/>
      <c r="C47" s="21"/>
      <c r="D47" s="21"/>
      <c r="E47" s="21"/>
      <c r="F47" s="2"/>
      <c r="I47" s="2"/>
      <c r="J47" s="2"/>
      <c r="K47" s="2"/>
      <c r="L47" s="2"/>
      <c r="M47" s="2"/>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c r="CC47" s="21"/>
      <c r="CD47" s="21"/>
      <c r="CE47" s="21"/>
      <c r="CF47" s="21"/>
      <c r="CG47" s="21"/>
      <c r="CH47" s="21"/>
      <c r="CI47" s="21"/>
      <c r="CJ47" s="21"/>
      <c r="CK47" s="21"/>
      <c r="CL47" s="21"/>
      <c r="CM47" s="21"/>
      <c r="CN47" s="21"/>
      <c r="CO47" s="21"/>
      <c r="CP47" s="21"/>
      <c r="CQ47" s="21"/>
      <c r="CR47" s="21"/>
      <c r="CS47" s="21"/>
      <c r="CT47" s="21"/>
      <c r="CU47" s="21"/>
      <c r="CV47" s="21"/>
    </row>
    <row r="48" spans="1:100" ht="15" customHeight="1" hidden="1">
      <c r="A48" s="4"/>
      <c r="B48" s="2"/>
      <c r="C48" s="21"/>
      <c r="D48" s="21"/>
      <c r="E48" s="21"/>
      <c r="F48" s="2"/>
      <c r="I48" s="2"/>
      <c r="J48" s="2"/>
      <c r="K48" s="2"/>
      <c r="L48" s="2"/>
      <c r="M48" s="2"/>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c r="BY48" s="21"/>
      <c r="BZ48" s="21"/>
      <c r="CA48" s="21"/>
      <c r="CB48" s="21"/>
      <c r="CC48" s="21"/>
      <c r="CD48" s="21"/>
      <c r="CE48" s="21"/>
      <c r="CF48" s="21"/>
      <c r="CG48" s="21"/>
      <c r="CH48" s="21"/>
      <c r="CI48" s="21"/>
      <c r="CJ48" s="21"/>
      <c r="CK48" s="21"/>
      <c r="CL48" s="21"/>
      <c r="CM48" s="21"/>
      <c r="CN48" s="21"/>
      <c r="CO48" s="21"/>
      <c r="CP48" s="21"/>
      <c r="CQ48" s="21"/>
      <c r="CR48" s="21"/>
      <c r="CS48" s="21"/>
      <c r="CT48" s="21"/>
      <c r="CU48" s="21"/>
      <c r="CV48" s="21"/>
    </row>
    <row r="49" spans="1:100" ht="15" customHeight="1" hidden="1">
      <c r="A49" s="4"/>
      <c r="B49" s="2"/>
      <c r="C49" s="21"/>
      <c r="D49" s="21"/>
      <c r="E49" s="21"/>
      <c r="F49" s="2"/>
      <c r="I49" s="2"/>
      <c r="J49" s="2"/>
      <c r="K49" s="2"/>
      <c r="L49" s="2"/>
      <c r="M49" s="2"/>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c r="CL49" s="21"/>
      <c r="CM49" s="21"/>
      <c r="CN49" s="21"/>
      <c r="CO49" s="21"/>
      <c r="CP49" s="21"/>
      <c r="CQ49" s="21"/>
      <c r="CR49" s="21"/>
      <c r="CS49" s="21"/>
      <c r="CT49" s="21"/>
      <c r="CU49" s="21"/>
      <c r="CV49" s="21"/>
    </row>
    <row r="50" spans="1:100" ht="15" customHeight="1" hidden="1">
      <c r="A50" s="4"/>
      <c r="B50" s="2"/>
      <c r="C50" s="21"/>
      <c r="D50" s="21"/>
      <c r="E50" s="21"/>
      <c r="F50" s="2"/>
      <c r="I50" s="2"/>
      <c r="J50" s="2"/>
      <c r="K50" s="2"/>
      <c r="L50" s="2"/>
      <c r="M50" s="2"/>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c r="CG50" s="21"/>
      <c r="CH50" s="21"/>
      <c r="CI50" s="21"/>
      <c r="CJ50" s="21"/>
      <c r="CK50" s="21"/>
      <c r="CL50" s="21"/>
      <c r="CM50" s="21"/>
      <c r="CN50" s="21"/>
      <c r="CO50" s="21"/>
      <c r="CP50" s="21"/>
      <c r="CQ50" s="21"/>
      <c r="CR50" s="21"/>
      <c r="CS50" s="21"/>
      <c r="CT50" s="21"/>
      <c r="CU50" s="21"/>
      <c r="CV50" s="21"/>
    </row>
    <row r="51" spans="1:100" ht="15" customHeight="1" hidden="1">
      <c r="A51" s="4"/>
      <c r="B51" s="2"/>
      <c r="C51" s="21"/>
      <c r="D51" s="21"/>
      <c r="E51" s="21"/>
      <c r="F51" s="2"/>
      <c r="I51" s="2"/>
      <c r="J51" s="2"/>
      <c r="K51" s="2"/>
      <c r="L51" s="2"/>
      <c r="M51" s="2"/>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c r="CC51" s="21"/>
      <c r="CD51" s="21"/>
      <c r="CE51" s="21"/>
      <c r="CF51" s="21"/>
      <c r="CG51" s="21"/>
      <c r="CH51" s="21"/>
      <c r="CI51" s="21"/>
      <c r="CJ51" s="21"/>
      <c r="CK51" s="21"/>
      <c r="CL51" s="21"/>
      <c r="CM51" s="21"/>
      <c r="CN51" s="21"/>
      <c r="CO51" s="21"/>
      <c r="CP51" s="21"/>
      <c r="CQ51" s="21"/>
      <c r="CR51" s="21"/>
      <c r="CS51" s="21"/>
      <c r="CT51" s="21"/>
      <c r="CU51" s="21"/>
      <c r="CV51" s="21"/>
    </row>
    <row r="52" spans="1:100" ht="15" customHeight="1" hidden="1">
      <c r="A52" s="4"/>
      <c r="B52" s="2"/>
      <c r="C52" s="21"/>
      <c r="D52" s="21"/>
      <c r="E52" s="21"/>
      <c r="F52" s="2"/>
      <c r="I52" s="2"/>
      <c r="J52" s="2"/>
      <c r="K52" s="2"/>
      <c r="L52" s="2"/>
      <c r="M52" s="2"/>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c r="CL52" s="21"/>
      <c r="CM52" s="21"/>
      <c r="CN52" s="21"/>
      <c r="CO52" s="21"/>
      <c r="CP52" s="21"/>
      <c r="CQ52" s="21"/>
      <c r="CR52" s="21"/>
      <c r="CS52" s="21"/>
      <c r="CT52" s="21"/>
      <c r="CU52" s="21"/>
      <c r="CV52" s="21"/>
    </row>
    <row r="53" spans="1:100" ht="15" customHeight="1" hidden="1">
      <c r="A53" s="4"/>
      <c r="B53" s="2"/>
      <c r="C53" s="21"/>
      <c r="D53" s="21"/>
      <c r="E53" s="21"/>
      <c r="F53" s="2"/>
      <c r="I53" s="2"/>
      <c r="J53" s="2"/>
      <c r="K53" s="2"/>
      <c r="L53" s="2"/>
      <c r="M53" s="2"/>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c r="BX53" s="21"/>
      <c r="BY53" s="21"/>
      <c r="BZ53" s="21"/>
      <c r="CA53" s="21"/>
      <c r="CB53" s="21"/>
      <c r="CC53" s="21"/>
      <c r="CD53" s="21"/>
      <c r="CE53" s="21"/>
      <c r="CF53" s="21"/>
      <c r="CG53" s="21"/>
      <c r="CH53" s="21"/>
      <c r="CI53" s="21"/>
      <c r="CJ53" s="21"/>
      <c r="CK53" s="21"/>
      <c r="CL53" s="21"/>
      <c r="CM53" s="21"/>
      <c r="CN53" s="21"/>
      <c r="CO53" s="21"/>
      <c r="CP53" s="21"/>
      <c r="CQ53" s="21"/>
      <c r="CR53" s="21"/>
      <c r="CS53" s="21"/>
      <c r="CT53" s="21"/>
      <c r="CU53" s="21"/>
      <c r="CV53" s="21"/>
    </row>
    <row r="54" spans="1:100" ht="15" customHeight="1" hidden="1">
      <c r="A54" s="4"/>
      <c r="B54" s="2"/>
      <c r="C54" s="6"/>
      <c r="D54" s="6"/>
      <c r="E54" s="6"/>
      <c r="F54" s="2"/>
      <c r="I54" s="2"/>
      <c r="J54" s="2"/>
      <c r="K54" s="2"/>
      <c r="L54" s="2"/>
      <c r="M54" s="2"/>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c r="BT54" s="21"/>
      <c r="BU54" s="21"/>
      <c r="BV54" s="21"/>
      <c r="BW54" s="21"/>
      <c r="BX54" s="21"/>
      <c r="BY54" s="21"/>
      <c r="BZ54" s="21"/>
      <c r="CA54" s="21"/>
      <c r="CB54" s="21"/>
      <c r="CC54" s="21"/>
      <c r="CD54" s="21"/>
      <c r="CE54" s="21"/>
      <c r="CF54" s="21"/>
      <c r="CG54" s="21"/>
      <c r="CH54" s="21"/>
      <c r="CI54" s="21"/>
      <c r="CJ54" s="21"/>
      <c r="CK54" s="21"/>
      <c r="CL54" s="21"/>
      <c r="CM54" s="21"/>
      <c r="CN54" s="21"/>
      <c r="CO54" s="21"/>
      <c r="CP54" s="21"/>
      <c r="CQ54" s="21"/>
      <c r="CR54" s="21"/>
      <c r="CS54" s="21"/>
      <c r="CT54" s="21"/>
      <c r="CU54" s="21"/>
      <c r="CV54" s="21"/>
    </row>
    <row r="55" spans="1:100" ht="15" customHeight="1" hidden="1">
      <c r="A55" s="4"/>
      <c r="B55" s="2"/>
      <c r="C55" s="6"/>
      <c r="D55" s="6"/>
      <c r="E55" s="6"/>
      <c r="F55" s="2"/>
      <c r="I55" s="2"/>
      <c r="J55" s="2"/>
      <c r="K55" s="2"/>
      <c r="L55" s="2"/>
      <c r="M55" s="2"/>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c r="BV55" s="21"/>
      <c r="BW55" s="21"/>
      <c r="BX55" s="21"/>
      <c r="BY55" s="21"/>
      <c r="BZ55" s="21"/>
      <c r="CA55" s="21"/>
      <c r="CB55" s="21"/>
      <c r="CC55" s="21"/>
      <c r="CD55" s="21"/>
      <c r="CE55" s="21"/>
      <c r="CF55" s="21"/>
      <c r="CG55" s="21"/>
      <c r="CH55" s="21"/>
      <c r="CI55" s="21"/>
      <c r="CJ55" s="21"/>
      <c r="CK55" s="21"/>
      <c r="CL55" s="21"/>
      <c r="CM55" s="21"/>
      <c r="CN55" s="21"/>
      <c r="CO55" s="21"/>
      <c r="CP55" s="21"/>
      <c r="CQ55" s="21"/>
      <c r="CR55" s="21"/>
      <c r="CS55" s="21"/>
      <c r="CT55" s="21"/>
      <c r="CU55" s="21"/>
      <c r="CV55" s="21"/>
    </row>
    <row r="56" spans="1:100" ht="15" customHeight="1" hidden="1">
      <c r="A56" s="4"/>
      <c r="B56" s="2"/>
      <c r="C56" s="6"/>
      <c r="D56" s="6"/>
      <c r="E56" s="6"/>
      <c r="F56" s="2"/>
      <c r="I56" s="2"/>
      <c r="J56" s="2"/>
      <c r="K56" s="2"/>
      <c r="L56" s="2"/>
      <c r="M56" s="2"/>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c r="CG56" s="21"/>
      <c r="CH56" s="21"/>
      <c r="CI56" s="21"/>
      <c r="CJ56" s="21"/>
      <c r="CK56" s="21"/>
      <c r="CL56" s="21"/>
      <c r="CM56" s="21"/>
      <c r="CN56" s="21"/>
      <c r="CO56" s="21"/>
      <c r="CP56" s="21"/>
      <c r="CQ56" s="21"/>
      <c r="CR56" s="21"/>
      <c r="CS56" s="21"/>
      <c r="CT56" s="21"/>
      <c r="CU56" s="21"/>
      <c r="CV56" s="21"/>
    </row>
    <row r="57" spans="1:100" ht="15" customHeight="1" hidden="1">
      <c r="A57" s="4"/>
      <c r="B57" s="2"/>
      <c r="C57" s="6"/>
      <c r="D57" s="6"/>
      <c r="E57" s="6"/>
      <c r="F57" s="2"/>
      <c r="I57" s="2"/>
      <c r="J57" s="2"/>
      <c r="K57" s="2"/>
      <c r="L57" s="2"/>
      <c r="M57" s="2"/>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c r="CC57" s="21"/>
      <c r="CD57" s="21"/>
      <c r="CE57" s="21"/>
      <c r="CF57" s="21"/>
      <c r="CG57" s="21"/>
      <c r="CH57" s="21"/>
      <c r="CI57" s="21"/>
      <c r="CJ57" s="21"/>
      <c r="CK57" s="21"/>
      <c r="CL57" s="21"/>
      <c r="CM57" s="21"/>
      <c r="CN57" s="21"/>
      <c r="CO57" s="21"/>
      <c r="CP57" s="21"/>
      <c r="CQ57" s="21"/>
      <c r="CR57" s="21"/>
      <c r="CS57" s="21"/>
      <c r="CT57" s="21"/>
      <c r="CU57" s="21"/>
      <c r="CV57" s="21"/>
    </row>
    <row r="58" spans="1:100" ht="15" customHeight="1" hidden="1">
      <c r="A58" s="4"/>
      <c r="B58" s="2"/>
      <c r="C58" s="6"/>
      <c r="D58" s="6"/>
      <c r="E58" s="6"/>
      <c r="F58" s="2"/>
      <c r="I58" s="2"/>
      <c r="J58" s="2"/>
      <c r="K58" s="2"/>
      <c r="L58" s="2"/>
      <c r="M58" s="2"/>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c r="BT58" s="21"/>
      <c r="BU58" s="21"/>
      <c r="BV58" s="21"/>
      <c r="BW58" s="21"/>
      <c r="BX58" s="21"/>
      <c r="BY58" s="21"/>
      <c r="BZ58" s="21"/>
      <c r="CA58" s="21"/>
      <c r="CB58" s="21"/>
      <c r="CC58" s="21"/>
      <c r="CD58" s="21"/>
      <c r="CE58" s="21"/>
      <c r="CF58" s="21"/>
      <c r="CG58" s="21"/>
      <c r="CH58" s="21"/>
      <c r="CI58" s="21"/>
      <c r="CJ58" s="21"/>
      <c r="CK58" s="21"/>
      <c r="CL58" s="21"/>
      <c r="CM58" s="21"/>
      <c r="CN58" s="21"/>
      <c r="CO58" s="21"/>
      <c r="CP58" s="21"/>
      <c r="CQ58" s="21"/>
      <c r="CR58" s="21"/>
      <c r="CS58" s="21"/>
      <c r="CT58" s="21"/>
      <c r="CU58" s="21"/>
      <c r="CV58" s="21"/>
    </row>
    <row r="59" spans="1:100" ht="15" customHeight="1" hidden="1">
      <c r="A59" s="4"/>
      <c r="B59" s="2"/>
      <c r="C59" s="6"/>
      <c r="D59" s="6"/>
      <c r="E59" s="6"/>
      <c r="F59" s="2"/>
      <c r="I59" s="2"/>
      <c r="J59" s="2"/>
      <c r="K59" s="2"/>
      <c r="L59" s="2"/>
      <c r="M59" s="2"/>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c r="BX59" s="21"/>
      <c r="BY59" s="21"/>
      <c r="BZ59" s="21"/>
      <c r="CA59" s="21"/>
      <c r="CB59" s="21"/>
      <c r="CC59" s="21"/>
      <c r="CD59" s="21"/>
      <c r="CE59" s="21"/>
      <c r="CF59" s="21"/>
      <c r="CG59" s="21"/>
      <c r="CH59" s="21"/>
      <c r="CI59" s="21"/>
      <c r="CJ59" s="21"/>
      <c r="CK59" s="21"/>
      <c r="CL59" s="21"/>
      <c r="CM59" s="21"/>
      <c r="CN59" s="21"/>
      <c r="CO59" s="21"/>
      <c r="CP59" s="21"/>
      <c r="CQ59" s="21"/>
      <c r="CR59" s="21"/>
      <c r="CS59" s="21"/>
      <c r="CT59" s="21"/>
      <c r="CU59" s="21"/>
      <c r="CV59" s="21"/>
    </row>
    <row r="60" spans="1:100" ht="15" customHeight="1" hidden="1">
      <c r="A60" s="4"/>
      <c r="B60" s="2"/>
      <c r="C60" s="6"/>
      <c r="D60" s="6"/>
      <c r="E60" s="6"/>
      <c r="F60" s="2"/>
      <c r="I60" s="2"/>
      <c r="J60" s="2"/>
      <c r="K60" s="2"/>
      <c r="L60" s="2"/>
      <c r="M60" s="2"/>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21"/>
      <c r="AX60" s="21"/>
      <c r="AY60" s="21"/>
      <c r="AZ60" s="21"/>
      <c r="BA60" s="21"/>
      <c r="BB60" s="21"/>
      <c r="BC60" s="21"/>
      <c r="BD60" s="21"/>
      <c r="BE60" s="21"/>
      <c r="BF60" s="21"/>
      <c r="BG60" s="21"/>
      <c r="BH60" s="21"/>
      <c r="BI60" s="21"/>
      <c r="BJ60" s="21"/>
      <c r="BK60" s="21"/>
      <c r="BL60" s="21"/>
      <c r="BM60" s="21"/>
      <c r="BN60" s="21"/>
      <c r="BO60" s="21"/>
      <c r="BP60" s="21"/>
      <c r="BQ60" s="21"/>
      <c r="BR60" s="21"/>
      <c r="BS60" s="21"/>
      <c r="BT60" s="21"/>
      <c r="BU60" s="21"/>
      <c r="BV60" s="21"/>
      <c r="BW60" s="21"/>
      <c r="BX60" s="21"/>
      <c r="BY60" s="21"/>
      <c r="BZ60" s="21"/>
      <c r="CA60" s="21"/>
      <c r="CB60" s="21"/>
      <c r="CC60" s="21"/>
      <c r="CD60" s="21"/>
      <c r="CE60" s="21"/>
      <c r="CF60" s="21"/>
      <c r="CG60" s="21"/>
      <c r="CH60" s="21"/>
      <c r="CI60" s="21"/>
      <c r="CJ60" s="21"/>
      <c r="CK60" s="21"/>
      <c r="CL60" s="21"/>
      <c r="CM60" s="21"/>
      <c r="CN60" s="21"/>
      <c r="CO60" s="21"/>
      <c r="CP60" s="21"/>
      <c r="CQ60" s="21"/>
      <c r="CR60" s="21"/>
      <c r="CS60" s="21"/>
      <c r="CT60" s="21"/>
      <c r="CU60" s="21"/>
      <c r="CV60" s="21"/>
    </row>
    <row r="61" spans="1:100" ht="15" customHeight="1" hidden="1">
      <c r="A61" s="4"/>
      <c r="B61" s="2"/>
      <c r="C61" s="6"/>
      <c r="D61" s="6"/>
      <c r="E61" s="6"/>
      <c r="F61" s="2"/>
      <c r="I61" s="2"/>
      <c r="J61" s="2"/>
      <c r="K61" s="2"/>
      <c r="L61" s="2"/>
      <c r="M61" s="2"/>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1"/>
      <c r="AZ61" s="21"/>
      <c r="BA61" s="21"/>
      <c r="BB61" s="21"/>
      <c r="BC61" s="21"/>
      <c r="BD61" s="21"/>
      <c r="BE61" s="21"/>
      <c r="BF61" s="21"/>
      <c r="BG61" s="21"/>
      <c r="BH61" s="21"/>
      <c r="BI61" s="21"/>
      <c r="BJ61" s="21"/>
      <c r="BK61" s="21"/>
      <c r="BL61" s="21"/>
      <c r="BM61" s="21"/>
      <c r="BN61" s="21"/>
      <c r="BO61" s="21"/>
      <c r="BP61" s="21"/>
      <c r="BQ61" s="21"/>
      <c r="BR61" s="21"/>
      <c r="BS61" s="21"/>
      <c r="BT61" s="21"/>
      <c r="BU61" s="21"/>
      <c r="BV61" s="21"/>
      <c r="BW61" s="21"/>
      <c r="BX61" s="21"/>
      <c r="BY61" s="21"/>
      <c r="BZ61" s="21"/>
      <c r="CA61" s="21"/>
      <c r="CB61" s="21"/>
      <c r="CC61" s="21"/>
      <c r="CD61" s="21"/>
      <c r="CE61" s="21"/>
      <c r="CF61" s="21"/>
      <c r="CG61" s="21"/>
      <c r="CH61" s="21"/>
      <c r="CI61" s="21"/>
      <c r="CJ61" s="21"/>
      <c r="CK61" s="21"/>
      <c r="CL61" s="21"/>
      <c r="CM61" s="21"/>
      <c r="CN61" s="21"/>
      <c r="CO61" s="21"/>
      <c r="CP61" s="21"/>
      <c r="CQ61" s="21"/>
      <c r="CR61" s="21"/>
      <c r="CS61" s="21"/>
      <c r="CT61" s="21"/>
      <c r="CU61" s="21"/>
      <c r="CV61" s="21"/>
    </row>
    <row r="62" spans="1:100" ht="15" customHeight="1" hidden="1">
      <c r="A62" s="4"/>
      <c r="B62" s="2"/>
      <c r="C62" s="6"/>
      <c r="D62" s="6"/>
      <c r="E62" s="6"/>
      <c r="F62" s="2"/>
      <c r="I62" s="2"/>
      <c r="J62" s="2"/>
      <c r="K62" s="2"/>
      <c r="L62" s="2"/>
      <c r="M62" s="2"/>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c r="AZ62" s="21"/>
      <c r="BA62" s="21"/>
      <c r="BB62" s="21"/>
      <c r="BC62" s="21"/>
      <c r="BD62" s="21"/>
      <c r="BE62" s="21"/>
      <c r="BF62" s="21"/>
      <c r="BG62" s="21"/>
      <c r="BH62" s="21"/>
      <c r="BI62" s="21"/>
      <c r="BJ62" s="21"/>
      <c r="BK62" s="21"/>
      <c r="BL62" s="21"/>
      <c r="BM62" s="21"/>
      <c r="BN62" s="21"/>
      <c r="BO62" s="21"/>
      <c r="BP62" s="21"/>
      <c r="BQ62" s="21"/>
      <c r="BR62" s="21"/>
      <c r="BS62" s="21"/>
      <c r="BT62" s="21"/>
      <c r="BU62" s="21"/>
      <c r="BV62" s="21"/>
      <c r="BW62" s="21"/>
      <c r="BX62" s="21"/>
      <c r="BY62" s="21"/>
      <c r="BZ62" s="21"/>
      <c r="CA62" s="21"/>
      <c r="CB62" s="21"/>
      <c r="CC62" s="21"/>
      <c r="CD62" s="21"/>
      <c r="CE62" s="21"/>
      <c r="CF62" s="21"/>
      <c r="CG62" s="21"/>
      <c r="CH62" s="21"/>
      <c r="CI62" s="21"/>
      <c r="CJ62" s="21"/>
      <c r="CK62" s="21"/>
      <c r="CL62" s="21"/>
      <c r="CM62" s="21"/>
      <c r="CN62" s="21"/>
      <c r="CO62" s="21"/>
      <c r="CP62" s="21"/>
      <c r="CQ62" s="21"/>
      <c r="CR62" s="21"/>
      <c r="CS62" s="21"/>
      <c r="CT62" s="21"/>
      <c r="CU62" s="21"/>
      <c r="CV62" s="21"/>
    </row>
    <row r="63" spans="1:100" ht="15" customHeight="1" hidden="1">
      <c r="A63" s="4"/>
      <c r="B63" s="2"/>
      <c r="C63" s="6"/>
      <c r="D63" s="6"/>
      <c r="E63" s="6"/>
      <c r="F63" s="2"/>
      <c r="I63" s="2"/>
      <c r="J63" s="2"/>
      <c r="K63" s="2"/>
      <c r="L63" s="2"/>
      <c r="M63" s="2"/>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c r="BE63" s="21"/>
      <c r="BF63" s="21"/>
      <c r="BG63" s="21"/>
      <c r="BH63" s="21"/>
      <c r="BI63" s="21"/>
      <c r="BJ63" s="21"/>
      <c r="BK63" s="21"/>
      <c r="BL63" s="21"/>
      <c r="BM63" s="21"/>
      <c r="BN63" s="21"/>
      <c r="BO63" s="21"/>
      <c r="BP63" s="21"/>
      <c r="BQ63" s="21"/>
      <c r="BR63" s="21"/>
      <c r="BS63" s="21"/>
      <c r="BT63" s="21"/>
      <c r="BU63" s="21"/>
      <c r="BV63" s="21"/>
      <c r="BW63" s="21"/>
      <c r="BX63" s="21"/>
      <c r="BY63" s="21"/>
      <c r="BZ63" s="21"/>
      <c r="CA63" s="21"/>
      <c r="CB63" s="21"/>
      <c r="CC63" s="21"/>
      <c r="CD63" s="21"/>
      <c r="CE63" s="21"/>
      <c r="CF63" s="21"/>
      <c r="CG63" s="21"/>
      <c r="CH63" s="21"/>
      <c r="CI63" s="21"/>
      <c r="CJ63" s="21"/>
      <c r="CK63" s="21"/>
      <c r="CL63" s="21"/>
      <c r="CM63" s="21"/>
      <c r="CN63" s="21"/>
      <c r="CO63" s="21"/>
      <c r="CP63" s="21"/>
      <c r="CQ63" s="21"/>
      <c r="CR63" s="21"/>
      <c r="CS63" s="21"/>
      <c r="CT63" s="21"/>
      <c r="CU63" s="21"/>
      <c r="CV63" s="21"/>
    </row>
    <row r="64" spans="1:100" ht="15" customHeight="1" hidden="1">
      <c r="A64" s="4"/>
      <c r="B64" s="2"/>
      <c r="C64" s="6"/>
      <c r="D64" s="6"/>
      <c r="E64" s="6"/>
      <c r="F64" s="2"/>
      <c r="I64" s="2"/>
      <c r="J64" s="2"/>
      <c r="K64" s="2"/>
      <c r="L64" s="2"/>
      <c r="M64" s="2"/>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c r="AY64" s="21"/>
      <c r="AZ64" s="21"/>
      <c r="BA64" s="21"/>
      <c r="BB64" s="21"/>
      <c r="BC64" s="21"/>
      <c r="BD64" s="21"/>
      <c r="BE64" s="21"/>
      <c r="BF64" s="21"/>
      <c r="BG64" s="21"/>
      <c r="BH64" s="21"/>
      <c r="BI64" s="21"/>
      <c r="BJ64" s="21"/>
      <c r="BK64" s="21"/>
      <c r="BL64" s="21"/>
      <c r="BM64" s="21"/>
      <c r="BN64" s="21"/>
      <c r="BO64" s="21"/>
      <c r="BP64" s="21"/>
      <c r="BQ64" s="21"/>
      <c r="BR64" s="21"/>
      <c r="BS64" s="21"/>
      <c r="BT64" s="21"/>
      <c r="BU64" s="21"/>
      <c r="BV64" s="21"/>
      <c r="BW64" s="21"/>
      <c r="BX64" s="21"/>
      <c r="BY64" s="21"/>
      <c r="BZ64" s="21"/>
      <c r="CA64" s="21"/>
      <c r="CB64" s="21"/>
      <c r="CC64" s="21"/>
      <c r="CD64" s="21"/>
      <c r="CE64" s="21"/>
      <c r="CF64" s="21"/>
      <c r="CG64" s="21"/>
      <c r="CH64" s="21"/>
      <c r="CI64" s="21"/>
      <c r="CJ64" s="21"/>
      <c r="CK64" s="21"/>
      <c r="CL64" s="21"/>
      <c r="CM64" s="21"/>
      <c r="CN64" s="21"/>
      <c r="CO64" s="21"/>
      <c r="CP64" s="21"/>
      <c r="CQ64" s="21"/>
      <c r="CR64" s="21"/>
      <c r="CS64" s="21"/>
      <c r="CT64" s="21"/>
      <c r="CU64" s="21"/>
      <c r="CV64" s="21"/>
    </row>
    <row r="65" spans="1:100" ht="15" customHeight="1" hidden="1">
      <c r="A65" s="4"/>
      <c r="B65" s="2"/>
      <c r="C65" s="6"/>
      <c r="D65" s="6"/>
      <c r="E65" s="6"/>
      <c r="F65" s="2"/>
      <c r="I65" s="2"/>
      <c r="J65" s="2"/>
      <c r="K65" s="2"/>
      <c r="L65" s="2"/>
      <c r="M65" s="2"/>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c r="AZ65" s="21"/>
      <c r="BA65" s="21"/>
      <c r="BB65" s="21"/>
      <c r="BC65" s="21"/>
      <c r="BD65" s="21"/>
      <c r="BE65" s="21"/>
      <c r="BF65" s="21"/>
      <c r="BG65" s="21"/>
      <c r="BH65" s="21"/>
      <c r="BI65" s="21"/>
      <c r="BJ65" s="21"/>
      <c r="BK65" s="21"/>
      <c r="BL65" s="21"/>
      <c r="BM65" s="21"/>
      <c r="BN65" s="21"/>
      <c r="BO65" s="21"/>
      <c r="BP65" s="21"/>
      <c r="BQ65" s="21"/>
      <c r="BR65" s="21"/>
      <c r="BS65" s="21"/>
      <c r="BT65" s="21"/>
      <c r="BU65" s="21"/>
      <c r="BV65" s="21"/>
      <c r="BW65" s="21"/>
      <c r="BX65" s="21"/>
      <c r="BY65" s="21"/>
      <c r="BZ65" s="21"/>
      <c r="CA65" s="21"/>
      <c r="CB65" s="21"/>
      <c r="CC65" s="21"/>
      <c r="CD65" s="21"/>
      <c r="CE65" s="21"/>
      <c r="CF65" s="21"/>
      <c r="CG65" s="21"/>
      <c r="CH65" s="21"/>
      <c r="CI65" s="21"/>
      <c r="CJ65" s="21"/>
      <c r="CK65" s="21"/>
      <c r="CL65" s="21"/>
      <c r="CM65" s="21"/>
      <c r="CN65" s="21"/>
      <c r="CO65" s="21"/>
      <c r="CP65" s="21"/>
      <c r="CQ65" s="21"/>
      <c r="CR65" s="21"/>
      <c r="CS65" s="21"/>
      <c r="CT65" s="21"/>
      <c r="CU65" s="21"/>
      <c r="CV65" s="21"/>
    </row>
    <row r="66" spans="1:100" ht="15" customHeight="1" hidden="1">
      <c r="A66" s="4"/>
      <c r="B66" s="2"/>
      <c r="C66" s="6"/>
      <c r="D66" s="6"/>
      <c r="E66" s="6"/>
      <c r="F66" s="2"/>
      <c r="I66" s="2"/>
      <c r="J66" s="2"/>
      <c r="K66" s="2"/>
      <c r="L66" s="2"/>
      <c r="M66" s="2"/>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1"/>
      <c r="BD66" s="21"/>
      <c r="BE66" s="21"/>
      <c r="BF66" s="21"/>
      <c r="BG66" s="21"/>
      <c r="BH66" s="21"/>
      <c r="BI66" s="21"/>
      <c r="BJ66" s="21"/>
      <c r="BK66" s="21"/>
      <c r="BL66" s="21"/>
      <c r="BM66" s="21"/>
      <c r="BN66" s="21"/>
      <c r="BO66" s="21"/>
      <c r="BP66" s="21"/>
      <c r="BQ66" s="21"/>
      <c r="BR66" s="21"/>
      <c r="BS66" s="21"/>
      <c r="BT66" s="21"/>
      <c r="BU66" s="21"/>
      <c r="BV66" s="21"/>
      <c r="BW66" s="21"/>
      <c r="BX66" s="21"/>
      <c r="BY66" s="21"/>
      <c r="BZ66" s="21"/>
      <c r="CA66" s="21"/>
      <c r="CB66" s="21"/>
      <c r="CC66" s="21"/>
      <c r="CD66" s="21"/>
      <c r="CE66" s="21"/>
      <c r="CF66" s="21"/>
      <c r="CG66" s="21"/>
      <c r="CH66" s="21"/>
      <c r="CI66" s="21"/>
      <c r="CJ66" s="21"/>
      <c r="CK66" s="21"/>
      <c r="CL66" s="21"/>
      <c r="CM66" s="21"/>
      <c r="CN66" s="21"/>
      <c r="CO66" s="21"/>
      <c r="CP66" s="21"/>
      <c r="CQ66" s="21"/>
      <c r="CR66" s="21"/>
      <c r="CS66" s="21"/>
      <c r="CT66" s="21"/>
      <c r="CU66" s="21"/>
      <c r="CV66" s="21"/>
    </row>
    <row r="67" spans="1:100" ht="15" customHeight="1" hidden="1">
      <c r="A67" s="4"/>
      <c r="B67" s="2"/>
      <c r="C67" s="6"/>
      <c r="D67" s="6"/>
      <c r="E67" s="6"/>
      <c r="F67" s="2"/>
      <c r="I67" s="2"/>
      <c r="J67" s="2"/>
      <c r="K67" s="2"/>
      <c r="L67" s="2"/>
      <c r="M67" s="2"/>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c r="BE67" s="21"/>
      <c r="BF67" s="21"/>
      <c r="BG67" s="21"/>
      <c r="BH67" s="21"/>
      <c r="BI67" s="21"/>
      <c r="BJ67" s="21"/>
      <c r="BK67" s="21"/>
      <c r="BL67" s="21"/>
      <c r="BM67" s="21"/>
      <c r="BN67" s="21"/>
      <c r="BO67" s="21"/>
      <c r="BP67" s="21"/>
      <c r="BQ67" s="21"/>
      <c r="BR67" s="21"/>
      <c r="BS67" s="21"/>
      <c r="BT67" s="21"/>
      <c r="BU67" s="21"/>
      <c r="BV67" s="21"/>
      <c r="BW67" s="21"/>
      <c r="BX67" s="21"/>
      <c r="BY67" s="21"/>
      <c r="BZ67" s="21"/>
      <c r="CA67" s="21"/>
      <c r="CB67" s="21"/>
      <c r="CC67" s="21"/>
      <c r="CD67" s="21"/>
      <c r="CE67" s="21"/>
      <c r="CF67" s="21"/>
      <c r="CG67" s="21"/>
      <c r="CH67" s="21"/>
      <c r="CI67" s="21"/>
      <c r="CJ67" s="21"/>
      <c r="CK67" s="21"/>
      <c r="CL67" s="21"/>
      <c r="CM67" s="21"/>
      <c r="CN67" s="21"/>
      <c r="CO67" s="21"/>
      <c r="CP67" s="21"/>
      <c r="CQ67" s="21"/>
      <c r="CR67" s="21"/>
      <c r="CS67" s="21"/>
      <c r="CT67" s="21"/>
      <c r="CU67" s="21"/>
      <c r="CV67" s="21"/>
    </row>
    <row r="68" spans="1:100" ht="15" customHeight="1" hidden="1">
      <c r="A68" s="4"/>
      <c r="B68" s="2"/>
      <c r="C68" s="6"/>
      <c r="D68" s="6"/>
      <c r="E68" s="6"/>
      <c r="F68" s="2"/>
      <c r="I68" s="2"/>
      <c r="J68" s="2"/>
      <c r="K68" s="2"/>
      <c r="L68" s="2"/>
      <c r="M68" s="2"/>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c r="AZ68" s="21"/>
      <c r="BA68" s="21"/>
      <c r="BB68" s="21"/>
      <c r="BC68" s="21"/>
      <c r="BD68" s="21"/>
      <c r="BE68" s="21"/>
      <c r="BF68" s="21"/>
      <c r="BG68" s="21"/>
      <c r="BH68" s="21"/>
      <c r="BI68" s="21"/>
      <c r="BJ68" s="21"/>
      <c r="BK68" s="21"/>
      <c r="BL68" s="21"/>
      <c r="BM68" s="21"/>
      <c r="BN68" s="21"/>
      <c r="BO68" s="21"/>
      <c r="BP68" s="21"/>
      <c r="BQ68" s="21"/>
      <c r="BR68" s="21"/>
      <c r="BS68" s="21"/>
      <c r="BT68" s="21"/>
      <c r="BU68" s="21"/>
      <c r="BV68" s="21"/>
      <c r="BW68" s="21"/>
      <c r="BX68" s="21"/>
      <c r="BY68" s="21"/>
      <c r="BZ68" s="21"/>
      <c r="CA68" s="21"/>
      <c r="CB68" s="21"/>
      <c r="CC68" s="21"/>
      <c r="CD68" s="21"/>
      <c r="CE68" s="21"/>
      <c r="CF68" s="21"/>
      <c r="CG68" s="21"/>
      <c r="CH68" s="21"/>
      <c r="CI68" s="21"/>
      <c r="CJ68" s="21"/>
      <c r="CK68" s="21"/>
      <c r="CL68" s="21"/>
      <c r="CM68" s="21"/>
      <c r="CN68" s="21"/>
      <c r="CO68" s="21"/>
      <c r="CP68" s="21"/>
      <c r="CQ68" s="21"/>
      <c r="CR68" s="21"/>
      <c r="CS68" s="21"/>
      <c r="CT68" s="21"/>
      <c r="CU68" s="21"/>
      <c r="CV68" s="21"/>
    </row>
    <row r="69" spans="1:100" ht="15" customHeight="1" hidden="1">
      <c r="A69" s="4"/>
      <c r="B69" s="2"/>
      <c r="C69" s="6"/>
      <c r="D69" s="6"/>
      <c r="E69" s="6"/>
      <c r="F69" s="2"/>
      <c r="I69" s="2"/>
      <c r="J69" s="2"/>
      <c r="K69" s="2"/>
      <c r="L69" s="2"/>
      <c r="M69" s="2"/>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c r="BH69" s="21"/>
      <c r="BI69" s="21"/>
      <c r="BJ69" s="21"/>
      <c r="BK69" s="21"/>
      <c r="BL69" s="21"/>
      <c r="BM69" s="21"/>
      <c r="BN69" s="21"/>
      <c r="BO69" s="21"/>
      <c r="BP69" s="21"/>
      <c r="BQ69" s="21"/>
      <c r="BR69" s="21"/>
      <c r="BS69" s="21"/>
      <c r="BT69" s="21"/>
      <c r="BU69" s="21"/>
      <c r="BV69" s="21"/>
      <c r="BW69" s="21"/>
      <c r="BX69" s="21"/>
      <c r="BY69" s="21"/>
      <c r="BZ69" s="21"/>
      <c r="CA69" s="21"/>
      <c r="CB69" s="21"/>
      <c r="CC69" s="21"/>
      <c r="CD69" s="21"/>
      <c r="CE69" s="21"/>
      <c r="CF69" s="21"/>
      <c r="CG69" s="21"/>
      <c r="CH69" s="21"/>
      <c r="CI69" s="21"/>
      <c r="CJ69" s="21"/>
      <c r="CK69" s="21"/>
      <c r="CL69" s="21"/>
      <c r="CM69" s="21"/>
      <c r="CN69" s="21"/>
      <c r="CO69" s="21"/>
      <c r="CP69" s="21"/>
      <c r="CQ69" s="21"/>
      <c r="CR69" s="21"/>
      <c r="CS69" s="21"/>
      <c r="CT69" s="21"/>
      <c r="CU69" s="21"/>
      <c r="CV69" s="21"/>
    </row>
    <row r="70" spans="1:100" ht="15" customHeight="1" hidden="1">
      <c r="A70" s="4"/>
      <c r="B70" s="2"/>
      <c r="C70" s="6"/>
      <c r="D70" s="6"/>
      <c r="E70" s="6"/>
      <c r="F70" s="21"/>
      <c r="I70" s="21"/>
      <c r="J70" s="21"/>
      <c r="K70" s="21"/>
      <c r="L70" s="2"/>
      <c r="M70" s="2"/>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c r="BA70" s="21"/>
      <c r="BB70" s="21"/>
      <c r="BC70" s="21"/>
      <c r="BD70" s="21"/>
      <c r="BE70" s="21"/>
      <c r="BF70" s="21"/>
      <c r="BG70" s="21"/>
      <c r="BH70" s="21"/>
      <c r="BI70" s="21"/>
      <c r="BJ70" s="21"/>
      <c r="BK70" s="21"/>
      <c r="BL70" s="21"/>
      <c r="BM70" s="21"/>
      <c r="BN70" s="21"/>
      <c r="BO70" s="21"/>
      <c r="BP70" s="21"/>
      <c r="BQ70" s="21"/>
      <c r="BR70" s="21"/>
      <c r="BS70" s="21"/>
      <c r="BT70" s="21"/>
      <c r="BU70" s="21"/>
      <c r="BV70" s="21"/>
      <c r="BW70" s="21"/>
      <c r="BX70" s="21"/>
      <c r="BY70" s="21"/>
      <c r="BZ70" s="21"/>
      <c r="CA70" s="21"/>
      <c r="CB70" s="21"/>
      <c r="CC70" s="21"/>
      <c r="CD70" s="21"/>
      <c r="CE70" s="21"/>
      <c r="CF70" s="21"/>
      <c r="CG70" s="21"/>
      <c r="CH70" s="21"/>
      <c r="CI70" s="21"/>
      <c r="CJ70" s="21"/>
      <c r="CK70" s="21"/>
      <c r="CL70" s="21"/>
      <c r="CM70" s="21"/>
      <c r="CN70" s="21"/>
      <c r="CO70" s="21"/>
      <c r="CP70" s="21"/>
      <c r="CQ70" s="21"/>
      <c r="CR70" s="21"/>
      <c r="CS70" s="21"/>
      <c r="CT70" s="21"/>
      <c r="CU70" s="21"/>
      <c r="CV70" s="21"/>
    </row>
    <row r="71" spans="1:100" ht="15" customHeight="1" hidden="1">
      <c r="A71" s="4"/>
      <c r="B71" s="2"/>
      <c r="C71" s="6"/>
      <c r="D71" s="6"/>
      <c r="E71" s="6"/>
      <c r="F71" s="21"/>
      <c r="I71" s="21"/>
      <c r="J71" s="21"/>
      <c r="K71" s="21"/>
      <c r="L71" s="2"/>
      <c r="M71" s="2"/>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c r="AZ71" s="21"/>
      <c r="BA71" s="21"/>
      <c r="BB71" s="21"/>
      <c r="BC71" s="21"/>
      <c r="BD71" s="21"/>
      <c r="BE71" s="21"/>
      <c r="BF71" s="21"/>
      <c r="BG71" s="21"/>
      <c r="BH71" s="21"/>
      <c r="BI71" s="21"/>
      <c r="BJ71" s="21"/>
      <c r="BK71" s="21"/>
      <c r="BL71" s="21"/>
      <c r="BM71" s="21"/>
      <c r="BN71" s="21"/>
      <c r="BO71" s="21"/>
      <c r="BP71" s="21"/>
      <c r="BQ71" s="21"/>
      <c r="BR71" s="21"/>
      <c r="BS71" s="21"/>
      <c r="BT71" s="21"/>
      <c r="BU71" s="21"/>
      <c r="BV71" s="21"/>
      <c r="BW71" s="21"/>
      <c r="BX71" s="21"/>
      <c r="BY71" s="21"/>
      <c r="BZ71" s="21"/>
      <c r="CA71" s="21"/>
      <c r="CB71" s="21"/>
      <c r="CC71" s="21"/>
      <c r="CD71" s="21"/>
      <c r="CE71" s="21"/>
      <c r="CF71" s="21"/>
      <c r="CG71" s="21"/>
      <c r="CH71" s="21"/>
      <c r="CI71" s="21"/>
      <c r="CJ71" s="21"/>
      <c r="CK71" s="21"/>
      <c r="CL71" s="21"/>
      <c r="CM71" s="21"/>
      <c r="CN71" s="21"/>
      <c r="CO71" s="21"/>
      <c r="CP71" s="21"/>
      <c r="CQ71" s="21"/>
      <c r="CR71" s="21"/>
      <c r="CS71" s="21"/>
      <c r="CT71" s="21"/>
      <c r="CU71" s="21"/>
      <c r="CV71" s="21"/>
    </row>
    <row r="72" spans="1:100" ht="15" customHeight="1" hidden="1">
      <c r="A72" s="4"/>
      <c r="B72" s="2"/>
      <c r="C72" s="6"/>
      <c r="D72" s="6"/>
      <c r="E72" s="6"/>
      <c r="F72" s="21"/>
      <c r="I72" s="21"/>
      <c r="J72" s="21"/>
      <c r="K72" s="21"/>
      <c r="L72" s="2"/>
      <c r="M72" s="2"/>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1"/>
      <c r="BD72" s="21"/>
      <c r="BE72" s="21"/>
      <c r="BF72" s="21"/>
      <c r="BG72" s="21"/>
      <c r="BH72" s="21"/>
      <c r="BI72" s="21"/>
      <c r="BJ72" s="21"/>
      <c r="BK72" s="21"/>
      <c r="BL72" s="21"/>
      <c r="BM72" s="21"/>
      <c r="BN72" s="21"/>
      <c r="BO72" s="21"/>
      <c r="BP72" s="21"/>
      <c r="BQ72" s="21"/>
      <c r="BR72" s="21"/>
      <c r="BS72" s="21"/>
      <c r="BT72" s="21"/>
      <c r="BU72" s="21"/>
      <c r="BV72" s="21"/>
      <c r="BW72" s="21"/>
      <c r="BX72" s="21"/>
      <c r="BY72" s="21"/>
      <c r="BZ72" s="21"/>
      <c r="CA72" s="21"/>
      <c r="CB72" s="21"/>
      <c r="CC72" s="21"/>
      <c r="CD72" s="21"/>
      <c r="CE72" s="21"/>
      <c r="CF72" s="21"/>
      <c r="CG72" s="21"/>
      <c r="CH72" s="21"/>
      <c r="CI72" s="21"/>
      <c r="CJ72" s="21"/>
      <c r="CK72" s="21"/>
      <c r="CL72" s="21"/>
      <c r="CM72" s="21"/>
      <c r="CN72" s="21"/>
      <c r="CO72" s="21"/>
      <c r="CP72" s="21"/>
      <c r="CQ72" s="21"/>
      <c r="CR72" s="21"/>
      <c r="CS72" s="21"/>
      <c r="CT72" s="21"/>
      <c r="CU72" s="21"/>
      <c r="CV72" s="21"/>
    </row>
    <row r="73" spans="1:100" ht="15" customHeight="1" hidden="1">
      <c r="A73" s="4"/>
      <c r="B73" s="2"/>
      <c r="C73" s="6"/>
      <c r="D73" s="6"/>
      <c r="E73" s="6"/>
      <c r="F73" s="21"/>
      <c r="I73" s="21"/>
      <c r="J73" s="21"/>
      <c r="K73" s="21"/>
      <c r="L73" s="2"/>
      <c r="M73" s="2"/>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c r="AZ73" s="21"/>
      <c r="BA73" s="21"/>
      <c r="BB73" s="21"/>
      <c r="BC73" s="21"/>
      <c r="BD73" s="21"/>
      <c r="BE73" s="21"/>
      <c r="BF73" s="21"/>
      <c r="BG73" s="21"/>
      <c r="BH73" s="21"/>
      <c r="BI73" s="21"/>
      <c r="BJ73" s="21"/>
      <c r="BK73" s="21"/>
      <c r="BL73" s="21"/>
      <c r="BM73" s="21"/>
      <c r="BN73" s="21"/>
      <c r="BO73" s="21"/>
      <c r="BP73" s="21"/>
      <c r="BQ73" s="21"/>
      <c r="BR73" s="21"/>
      <c r="BS73" s="21"/>
      <c r="BT73" s="21"/>
      <c r="BU73" s="21"/>
      <c r="BV73" s="21"/>
      <c r="BW73" s="21"/>
      <c r="BX73" s="21"/>
      <c r="BY73" s="21"/>
      <c r="BZ73" s="21"/>
      <c r="CA73" s="21"/>
      <c r="CB73" s="21"/>
      <c r="CC73" s="21"/>
      <c r="CD73" s="21"/>
      <c r="CE73" s="21"/>
      <c r="CF73" s="21"/>
      <c r="CG73" s="21"/>
      <c r="CH73" s="21"/>
      <c r="CI73" s="21"/>
      <c r="CJ73" s="21"/>
      <c r="CK73" s="21"/>
      <c r="CL73" s="21"/>
      <c r="CM73" s="21"/>
      <c r="CN73" s="21"/>
      <c r="CO73" s="21"/>
      <c r="CP73" s="21"/>
      <c r="CQ73" s="21"/>
      <c r="CR73" s="21"/>
      <c r="CS73" s="21"/>
      <c r="CT73" s="21"/>
      <c r="CU73" s="21"/>
      <c r="CV73" s="21"/>
    </row>
    <row r="74" spans="1:100" ht="15" customHeight="1" hidden="1">
      <c r="A74" s="4"/>
      <c r="B74" s="2"/>
      <c r="C74" s="6"/>
      <c r="D74" s="6"/>
      <c r="E74" s="6"/>
      <c r="F74" s="2"/>
      <c r="I74" s="2"/>
      <c r="J74" s="2"/>
      <c r="K74" s="2"/>
      <c r="L74" s="2"/>
      <c r="M74" s="2"/>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1"/>
      <c r="AZ74" s="21"/>
      <c r="BA74" s="21"/>
      <c r="BB74" s="21"/>
      <c r="BC74" s="21"/>
      <c r="BD74" s="21"/>
      <c r="BE74" s="21"/>
      <c r="BF74" s="21"/>
      <c r="BG74" s="21"/>
      <c r="BH74" s="21"/>
      <c r="BI74" s="21"/>
      <c r="BJ74" s="21"/>
      <c r="BK74" s="21"/>
      <c r="BL74" s="21"/>
      <c r="BM74" s="21"/>
      <c r="BN74" s="21"/>
      <c r="BO74" s="21"/>
      <c r="BP74" s="21"/>
      <c r="BQ74" s="21"/>
      <c r="BR74" s="21"/>
      <c r="BS74" s="21"/>
      <c r="BT74" s="21"/>
      <c r="BU74" s="21"/>
      <c r="BV74" s="21"/>
      <c r="BW74" s="21"/>
      <c r="BX74" s="21"/>
      <c r="BY74" s="21"/>
      <c r="BZ74" s="21"/>
      <c r="CA74" s="21"/>
      <c r="CB74" s="21"/>
      <c r="CC74" s="21"/>
      <c r="CD74" s="21"/>
      <c r="CE74" s="21"/>
      <c r="CF74" s="21"/>
      <c r="CG74" s="21"/>
      <c r="CH74" s="21"/>
      <c r="CI74" s="21"/>
      <c r="CJ74" s="21"/>
      <c r="CK74" s="21"/>
      <c r="CL74" s="21"/>
      <c r="CM74" s="21"/>
      <c r="CN74" s="21"/>
      <c r="CO74" s="21"/>
      <c r="CP74" s="21"/>
      <c r="CQ74" s="21"/>
      <c r="CR74" s="21"/>
      <c r="CS74" s="21"/>
      <c r="CT74" s="21"/>
      <c r="CU74" s="21"/>
      <c r="CV74" s="21"/>
    </row>
    <row r="75" spans="1:100" ht="15" customHeight="1" hidden="1">
      <c r="A75" s="4"/>
      <c r="B75" s="2"/>
      <c r="C75" s="6"/>
      <c r="D75" s="6"/>
      <c r="E75" s="6"/>
      <c r="F75" s="2"/>
      <c r="I75" s="2"/>
      <c r="J75" s="2"/>
      <c r="K75" s="2"/>
      <c r="L75" s="2"/>
      <c r="M75" s="2"/>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c r="AY75" s="21"/>
      <c r="AZ75" s="21"/>
      <c r="BA75" s="21"/>
      <c r="BB75" s="21"/>
      <c r="BC75" s="21"/>
      <c r="BD75" s="21"/>
      <c r="BE75" s="21"/>
      <c r="BF75" s="21"/>
      <c r="BG75" s="21"/>
      <c r="BH75" s="21"/>
      <c r="BI75" s="21"/>
      <c r="BJ75" s="21"/>
      <c r="BK75" s="21"/>
      <c r="BL75" s="21"/>
      <c r="BM75" s="21"/>
      <c r="BN75" s="21"/>
      <c r="BO75" s="21"/>
      <c r="BP75" s="21"/>
      <c r="BQ75" s="21"/>
      <c r="BR75" s="21"/>
      <c r="BS75" s="21"/>
      <c r="BT75" s="21"/>
      <c r="BU75" s="21"/>
      <c r="BV75" s="21"/>
      <c r="BW75" s="21"/>
      <c r="BX75" s="21"/>
      <c r="BY75" s="21"/>
      <c r="BZ75" s="21"/>
      <c r="CA75" s="21"/>
      <c r="CB75" s="21"/>
      <c r="CC75" s="21"/>
      <c r="CD75" s="21"/>
      <c r="CE75" s="21"/>
      <c r="CF75" s="21"/>
      <c r="CG75" s="21"/>
      <c r="CH75" s="21"/>
      <c r="CI75" s="21"/>
      <c r="CJ75" s="21"/>
      <c r="CK75" s="21"/>
      <c r="CL75" s="21"/>
      <c r="CM75" s="21"/>
      <c r="CN75" s="21"/>
      <c r="CO75" s="21"/>
      <c r="CP75" s="21"/>
      <c r="CQ75" s="21"/>
      <c r="CR75" s="21"/>
      <c r="CS75" s="21"/>
      <c r="CT75" s="21"/>
      <c r="CU75" s="21"/>
      <c r="CV75" s="21"/>
    </row>
    <row r="76" spans="1:100" ht="15" customHeight="1" hidden="1">
      <c r="A76" s="4"/>
      <c r="B76" s="2"/>
      <c r="C76" s="6"/>
      <c r="D76" s="6"/>
      <c r="E76" s="6"/>
      <c r="F76" s="2"/>
      <c r="I76" s="2"/>
      <c r="J76" s="2"/>
      <c r="K76" s="2"/>
      <c r="L76" s="2"/>
      <c r="M76" s="2"/>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1"/>
      <c r="AY76" s="21"/>
      <c r="AZ76" s="21"/>
      <c r="BA76" s="21"/>
      <c r="BB76" s="21"/>
      <c r="BC76" s="21"/>
      <c r="BD76" s="21"/>
      <c r="BE76" s="21"/>
      <c r="BF76" s="21"/>
      <c r="BG76" s="21"/>
      <c r="BH76" s="21"/>
      <c r="BI76" s="21"/>
      <c r="BJ76" s="21"/>
      <c r="BK76" s="21"/>
      <c r="BL76" s="21"/>
      <c r="BM76" s="21"/>
      <c r="BN76" s="21"/>
      <c r="BO76" s="21"/>
      <c r="BP76" s="21"/>
      <c r="BQ76" s="21"/>
      <c r="BR76" s="21"/>
      <c r="BS76" s="21"/>
      <c r="BT76" s="21"/>
      <c r="BU76" s="21"/>
      <c r="BV76" s="21"/>
      <c r="BW76" s="21"/>
      <c r="BX76" s="21"/>
      <c r="BY76" s="21"/>
      <c r="BZ76" s="21"/>
      <c r="CA76" s="21"/>
      <c r="CB76" s="21"/>
      <c r="CC76" s="21"/>
      <c r="CD76" s="21"/>
      <c r="CE76" s="21"/>
      <c r="CF76" s="21"/>
      <c r="CG76" s="21"/>
      <c r="CH76" s="21"/>
      <c r="CI76" s="21"/>
      <c r="CJ76" s="21"/>
      <c r="CK76" s="21"/>
      <c r="CL76" s="21"/>
      <c r="CM76" s="21"/>
      <c r="CN76" s="21"/>
      <c r="CO76" s="21"/>
      <c r="CP76" s="21"/>
      <c r="CQ76" s="21"/>
      <c r="CR76" s="21"/>
      <c r="CS76" s="21"/>
      <c r="CT76" s="21"/>
      <c r="CU76" s="21"/>
      <c r="CV76" s="21"/>
    </row>
    <row r="77" spans="1:100" ht="15" customHeight="1" hidden="1">
      <c r="A77" s="4"/>
      <c r="B77" s="2"/>
      <c r="C77" s="6"/>
      <c r="D77" s="6"/>
      <c r="E77" s="6"/>
      <c r="F77" s="2"/>
      <c r="I77" s="2"/>
      <c r="J77" s="2"/>
      <c r="K77" s="2"/>
      <c r="L77" s="2"/>
      <c r="M77" s="2"/>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21"/>
      <c r="BA77" s="21"/>
      <c r="BB77" s="21"/>
      <c r="BC77" s="21"/>
      <c r="BD77" s="21"/>
      <c r="BE77" s="21"/>
      <c r="BF77" s="21"/>
      <c r="BG77" s="21"/>
      <c r="BH77" s="21"/>
      <c r="BI77" s="21"/>
      <c r="BJ77" s="21"/>
      <c r="BK77" s="21"/>
      <c r="BL77" s="21"/>
      <c r="BM77" s="21"/>
      <c r="BN77" s="21"/>
      <c r="BO77" s="21"/>
      <c r="BP77" s="21"/>
      <c r="BQ77" s="21"/>
      <c r="BR77" s="21"/>
      <c r="BS77" s="21"/>
      <c r="BT77" s="21"/>
      <c r="BU77" s="21"/>
      <c r="BV77" s="21"/>
      <c r="BW77" s="21"/>
      <c r="BX77" s="21"/>
      <c r="BY77" s="21"/>
      <c r="BZ77" s="21"/>
      <c r="CA77" s="21"/>
      <c r="CB77" s="21"/>
      <c r="CC77" s="21"/>
      <c r="CD77" s="21"/>
      <c r="CE77" s="21"/>
      <c r="CF77" s="21"/>
      <c r="CG77" s="21"/>
      <c r="CH77" s="21"/>
      <c r="CI77" s="21"/>
      <c r="CJ77" s="21"/>
      <c r="CK77" s="21"/>
      <c r="CL77" s="21"/>
      <c r="CM77" s="21"/>
      <c r="CN77" s="21"/>
      <c r="CO77" s="21"/>
      <c r="CP77" s="21"/>
      <c r="CQ77" s="21"/>
      <c r="CR77" s="21"/>
      <c r="CS77" s="21"/>
      <c r="CT77" s="21"/>
      <c r="CU77" s="21"/>
      <c r="CV77" s="21"/>
    </row>
    <row r="78" spans="1:100" ht="15" customHeight="1" hidden="1">
      <c r="A78" s="4"/>
      <c r="B78" s="2"/>
      <c r="C78" s="6"/>
      <c r="D78" s="6"/>
      <c r="E78" s="6"/>
      <c r="F78" s="2"/>
      <c r="I78" s="2"/>
      <c r="J78" s="2"/>
      <c r="K78" s="2"/>
      <c r="L78" s="2"/>
      <c r="M78" s="2"/>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c r="AY78" s="21"/>
      <c r="AZ78" s="21"/>
      <c r="BA78" s="21"/>
      <c r="BB78" s="21"/>
      <c r="BC78" s="21"/>
      <c r="BD78" s="21"/>
      <c r="BE78" s="21"/>
      <c r="BF78" s="21"/>
      <c r="BG78" s="21"/>
      <c r="BH78" s="21"/>
      <c r="BI78" s="21"/>
      <c r="BJ78" s="21"/>
      <c r="BK78" s="21"/>
      <c r="BL78" s="21"/>
      <c r="BM78" s="21"/>
      <c r="BN78" s="21"/>
      <c r="BO78" s="21"/>
      <c r="BP78" s="21"/>
      <c r="BQ78" s="21"/>
      <c r="BR78" s="21"/>
      <c r="BS78" s="21"/>
      <c r="BT78" s="21"/>
      <c r="BU78" s="21"/>
      <c r="BV78" s="21"/>
      <c r="BW78" s="21"/>
      <c r="BX78" s="21"/>
      <c r="BY78" s="21"/>
      <c r="BZ78" s="21"/>
      <c r="CA78" s="21"/>
      <c r="CB78" s="21"/>
      <c r="CC78" s="21"/>
      <c r="CD78" s="21"/>
      <c r="CE78" s="21"/>
      <c r="CF78" s="21"/>
      <c r="CG78" s="21"/>
      <c r="CH78" s="21"/>
      <c r="CI78" s="21"/>
      <c r="CJ78" s="21"/>
      <c r="CK78" s="21"/>
      <c r="CL78" s="21"/>
      <c r="CM78" s="21"/>
      <c r="CN78" s="21"/>
      <c r="CO78" s="21"/>
      <c r="CP78" s="21"/>
      <c r="CQ78" s="21"/>
      <c r="CR78" s="21"/>
      <c r="CS78" s="21"/>
      <c r="CT78" s="21"/>
      <c r="CU78" s="21"/>
      <c r="CV78" s="21"/>
    </row>
    <row r="79" spans="1:100" ht="15" customHeight="1" hidden="1">
      <c r="A79" s="4"/>
      <c r="B79" s="2"/>
      <c r="C79" s="6"/>
      <c r="D79" s="6"/>
      <c r="E79" s="6"/>
      <c r="F79" s="2"/>
      <c r="I79" s="2"/>
      <c r="J79" s="2"/>
      <c r="K79" s="2"/>
      <c r="L79" s="2"/>
      <c r="M79" s="2"/>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c r="AY79" s="21"/>
      <c r="AZ79" s="21"/>
      <c r="BA79" s="21"/>
      <c r="BB79" s="21"/>
      <c r="BC79" s="21"/>
      <c r="BD79" s="21"/>
      <c r="BE79" s="21"/>
      <c r="BF79" s="21"/>
      <c r="BG79" s="21"/>
      <c r="BH79" s="21"/>
      <c r="BI79" s="21"/>
      <c r="BJ79" s="21"/>
      <c r="BK79" s="21"/>
      <c r="BL79" s="21"/>
      <c r="BM79" s="21"/>
      <c r="BN79" s="21"/>
      <c r="BO79" s="21"/>
      <c r="BP79" s="21"/>
      <c r="BQ79" s="21"/>
      <c r="BR79" s="21"/>
      <c r="BS79" s="21"/>
      <c r="BT79" s="21"/>
      <c r="BU79" s="21"/>
      <c r="BV79" s="21"/>
      <c r="BW79" s="21"/>
      <c r="BX79" s="21"/>
      <c r="BY79" s="21"/>
      <c r="BZ79" s="21"/>
      <c r="CA79" s="21"/>
      <c r="CB79" s="21"/>
      <c r="CC79" s="21"/>
      <c r="CD79" s="21"/>
      <c r="CE79" s="21"/>
      <c r="CF79" s="21"/>
      <c r="CG79" s="21"/>
      <c r="CH79" s="21"/>
      <c r="CI79" s="21"/>
      <c r="CJ79" s="21"/>
      <c r="CK79" s="21"/>
      <c r="CL79" s="21"/>
      <c r="CM79" s="21"/>
      <c r="CN79" s="21"/>
      <c r="CO79" s="21"/>
      <c r="CP79" s="21"/>
      <c r="CQ79" s="21"/>
      <c r="CR79" s="21"/>
      <c r="CS79" s="21"/>
      <c r="CT79" s="21"/>
      <c r="CU79" s="21"/>
      <c r="CV79" s="21"/>
    </row>
    <row r="80" spans="1:100" ht="15" customHeight="1" hidden="1">
      <c r="A80" s="4"/>
      <c r="B80" s="2"/>
      <c r="C80" s="6"/>
      <c r="D80" s="6"/>
      <c r="E80" s="6"/>
      <c r="F80" s="2"/>
      <c r="I80" s="2"/>
      <c r="J80" s="2"/>
      <c r="K80" s="2"/>
      <c r="L80" s="2"/>
      <c r="M80" s="2"/>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c r="AZ80" s="21"/>
      <c r="BA80" s="21"/>
      <c r="BB80" s="21"/>
      <c r="BC80" s="21"/>
      <c r="BD80" s="21"/>
      <c r="BE80" s="21"/>
      <c r="BF80" s="21"/>
      <c r="BG80" s="21"/>
      <c r="BH80" s="21"/>
      <c r="BI80" s="21"/>
      <c r="BJ80" s="21"/>
      <c r="BK80" s="21"/>
      <c r="BL80" s="21"/>
      <c r="BM80" s="21"/>
      <c r="BN80" s="21"/>
      <c r="BO80" s="21"/>
      <c r="BP80" s="21"/>
      <c r="BQ80" s="21"/>
      <c r="BR80" s="21"/>
      <c r="BS80" s="21"/>
      <c r="BT80" s="21"/>
      <c r="BU80" s="21"/>
      <c r="BV80" s="21"/>
      <c r="BW80" s="21"/>
      <c r="BX80" s="21"/>
      <c r="BY80" s="21"/>
      <c r="BZ80" s="21"/>
      <c r="CA80" s="21"/>
      <c r="CB80" s="21"/>
      <c r="CC80" s="21"/>
      <c r="CD80" s="21"/>
      <c r="CE80" s="21"/>
      <c r="CF80" s="21"/>
      <c r="CG80" s="21"/>
      <c r="CH80" s="21"/>
      <c r="CI80" s="21"/>
      <c r="CJ80" s="21"/>
      <c r="CK80" s="21"/>
      <c r="CL80" s="21"/>
      <c r="CM80" s="21"/>
      <c r="CN80" s="21"/>
      <c r="CO80" s="21"/>
      <c r="CP80" s="21"/>
      <c r="CQ80" s="21"/>
      <c r="CR80" s="21"/>
      <c r="CS80" s="21"/>
      <c r="CT80" s="21"/>
      <c r="CU80" s="21"/>
      <c r="CV80" s="21"/>
    </row>
    <row r="81" spans="1:100" ht="15" customHeight="1" hidden="1">
      <c r="A81" s="4"/>
      <c r="B81" s="2"/>
      <c r="C81" s="6"/>
      <c r="D81" s="6"/>
      <c r="E81" s="6"/>
      <c r="F81" s="2"/>
      <c r="I81" s="2"/>
      <c r="J81" s="2"/>
      <c r="K81" s="2"/>
      <c r="L81" s="2"/>
      <c r="M81" s="2"/>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1"/>
      <c r="AY81" s="21"/>
      <c r="AZ81" s="21"/>
      <c r="BA81" s="21"/>
      <c r="BB81" s="21"/>
      <c r="BC81" s="21"/>
      <c r="BD81" s="21"/>
      <c r="BE81" s="21"/>
      <c r="BF81" s="21"/>
      <c r="BG81" s="21"/>
      <c r="BH81" s="21"/>
      <c r="BI81" s="21"/>
      <c r="BJ81" s="21"/>
      <c r="BK81" s="21"/>
      <c r="BL81" s="21"/>
      <c r="BM81" s="21"/>
      <c r="BN81" s="21"/>
      <c r="BO81" s="21"/>
      <c r="BP81" s="21"/>
      <c r="BQ81" s="21"/>
      <c r="BR81" s="21"/>
      <c r="BS81" s="21"/>
      <c r="BT81" s="21"/>
      <c r="BU81" s="21"/>
      <c r="BV81" s="21"/>
      <c r="BW81" s="21"/>
      <c r="BX81" s="21"/>
      <c r="BY81" s="21"/>
      <c r="BZ81" s="21"/>
      <c r="CA81" s="21"/>
      <c r="CB81" s="21"/>
      <c r="CC81" s="21"/>
      <c r="CD81" s="21"/>
      <c r="CE81" s="21"/>
      <c r="CF81" s="21"/>
      <c r="CG81" s="21"/>
      <c r="CH81" s="21"/>
      <c r="CI81" s="21"/>
      <c r="CJ81" s="21"/>
      <c r="CK81" s="21"/>
      <c r="CL81" s="21"/>
      <c r="CM81" s="21"/>
      <c r="CN81" s="21"/>
      <c r="CO81" s="21"/>
      <c r="CP81" s="21"/>
      <c r="CQ81" s="21"/>
      <c r="CR81" s="21"/>
      <c r="CS81" s="21"/>
      <c r="CT81" s="21"/>
      <c r="CU81" s="21"/>
      <c r="CV81" s="21"/>
    </row>
    <row r="82" spans="1:100" ht="15" customHeight="1" hidden="1">
      <c r="A82" s="4"/>
      <c r="B82" s="2"/>
      <c r="C82" s="6"/>
      <c r="D82" s="6"/>
      <c r="E82" s="6"/>
      <c r="F82" s="2"/>
      <c r="I82" s="2"/>
      <c r="J82" s="2"/>
      <c r="K82" s="2"/>
      <c r="L82" s="2"/>
      <c r="M82" s="2"/>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21"/>
      <c r="BK82" s="21"/>
      <c r="BL82" s="21"/>
      <c r="BM82" s="21"/>
      <c r="BN82" s="21"/>
      <c r="BO82" s="21"/>
      <c r="BP82" s="21"/>
      <c r="BQ82" s="21"/>
      <c r="BR82" s="21"/>
      <c r="BS82" s="21"/>
      <c r="BT82" s="21"/>
      <c r="BU82" s="21"/>
      <c r="BV82" s="21"/>
      <c r="BW82" s="21"/>
      <c r="BX82" s="21"/>
      <c r="BY82" s="21"/>
      <c r="BZ82" s="21"/>
      <c r="CA82" s="21"/>
      <c r="CB82" s="21"/>
      <c r="CC82" s="21"/>
      <c r="CD82" s="21"/>
      <c r="CE82" s="21"/>
      <c r="CF82" s="21"/>
      <c r="CG82" s="21"/>
      <c r="CH82" s="21"/>
      <c r="CI82" s="21"/>
      <c r="CJ82" s="21"/>
      <c r="CK82" s="21"/>
      <c r="CL82" s="21"/>
      <c r="CM82" s="21"/>
      <c r="CN82" s="21"/>
      <c r="CO82" s="21"/>
      <c r="CP82" s="21"/>
      <c r="CQ82" s="21"/>
      <c r="CR82" s="21"/>
      <c r="CS82" s="21"/>
      <c r="CT82" s="21"/>
      <c r="CU82" s="21"/>
      <c r="CV82" s="21"/>
    </row>
    <row r="83" spans="1:100" ht="15" customHeight="1" hidden="1">
      <c r="A83" s="4"/>
      <c r="B83" s="2"/>
      <c r="C83" s="6"/>
      <c r="D83" s="6"/>
      <c r="E83" s="6"/>
      <c r="F83" s="2"/>
      <c r="I83" s="2"/>
      <c r="J83" s="2"/>
      <c r="K83" s="2"/>
      <c r="L83" s="2"/>
      <c r="M83" s="2"/>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1"/>
      <c r="BH83" s="21"/>
      <c r="BI83" s="21"/>
      <c r="BJ83" s="21"/>
      <c r="BK83" s="21"/>
      <c r="BL83" s="21"/>
      <c r="BM83" s="21"/>
      <c r="BN83" s="21"/>
      <c r="BO83" s="21"/>
      <c r="BP83" s="21"/>
      <c r="BQ83" s="21"/>
      <c r="BR83" s="21"/>
      <c r="BS83" s="21"/>
      <c r="BT83" s="21"/>
      <c r="BU83" s="21"/>
      <c r="BV83" s="21"/>
      <c r="BW83" s="21"/>
      <c r="BX83" s="21"/>
      <c r="BY83" s="21"/>
      <c r="BZ83" s="21"/>
      <c r="CA83" s="21"/>
      <c r="CB83" s="21"/>
      <c r="CC83" s="21"/>
      <c r="CD83" s="21"/>
      <c r="CE83" s="21"/>
      <c r="CF83" s="21"/>
      <c r="CG83" s="21"/>
      <c r="CH83" s="21"/>
      <c r="CI83" s="21"/>
      <c r="CJ83" s="21"/>
      <c r="CK83" s="21"/>
      <c r="CL83" s="21"/>
      <c r="CM83" s="21"/>
      <c r="CN83" s="21"/>
      <c r="CO83" s="21"/>
      <c r="CP83" s="21"/>
      <c r="CQ83" s="21"/>
      <c r="CR83" s="21"/>
      <c r="CS83" s="21"/>
      <c r="CT83" s="21"/>
      <c r="CU83" s="21"/>
      <c r="CV83" s="21"/>
    </row>
    <row r="84" spans="1:100" ht="15" customHeight="1" hidden="1">
      <c r="A84" s="4"/>
      <c r="B84" s="2"/>
      <c r="C84" s="6"/>
      <c r="D84" s="6"/>
      <c r="E84" s="6"/>
      <c r="F84" s="2"/>
      <c r="I84" s="2"/>
      <c r="J84" s="2"/>
      <c r="K84" s="2"/>
      <c r="L84" s="2"/>
      <c r="M84" s="2"/>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1"/>
      <c r="AY84" s="21"/>
      <c r="AZ84" s="21"/>
      <c r="BA84" s="21"/>
      <c r="BB84" s="21"/>
      <c r="BC84" s="21"/>
      <c r="BD84" s="21"/>
      <c r="BE84" s="21"/>
      <c r="BF84" s="21"/>
      <c r="BG84" s="21"/>
      <c r="BH84" s="21"/>
      <c r="BI84" s="21"/>
      <c r="BJ84" s="21"/>
      <c r="BK84" s="21"/>
      <c r="BL84" s="21"/>
      <c r="BM84" s="21"/>
      <c r="BN84" s="21"/>
      <c r="BO84" s="21"/>
      <c r="BP84" s="21"/>
      <c r="BQ84" s="21"/>
      <c r="BR84" s="21"/>
      <c r="BS84" s="21"/>
      <c r="BT84" s="21"/>
      <c r="BU84" s="21"/>
      <c r="BV84" s="21"/>
      <c r="BW84" s="21"/>
      <c r="BX84" s="21"/>
      <c r="BY84" s="21"/>
      <c r="BZ84" s="21"/>
      <c r="CA84" s="21"/>
      <c r="CB84" s="21"/>
      <c r="CC84" s="21"/>
      <c r="CD84" s="21"/>
      <c r="CE84" s="21"/>
      <c r="CF84" s="21"/>
      <c r="CG84" s="21"/>
      <c r="CH84" s="21"/>
      <c r="CI84" s="21"/>
      <c r="CJ84" s="21"/>
      <c r="CK84" s="21"/>
      <c r="CL84" s="21"/>
      <c r="CM84" s="21"/>
      <c r="CN84" s="21"/>
      <c r="CO84" s="21"/>
      <c r="CP84" s="21"/>
      <c r="CQ84" s="21"/>
      <c r="CR84" s="21"/>
      <c r="CS84" s="21"/>
      <c r="CT84" s="21"/>
      <c r="CU84" s="21"/>
      <c r="CV84" s="21"/>
    </row>
    <row r="85" spans="1:100" ht="15" customHeight="1" hidden="1">
      <c r="A85" s="4"/>
      <c r="B85" s="2"/>
      <c r="C85" s="6"/>
      <c r="D85" s="6"/>
      <c r="E85" s="6"/>
      <c r="F85" s="2"/>
      <c r="I85" s="2"/>
      <c r="J85" s="2"/>
      <c r="K85" s="2"/>
      <c r="L85" s="2"/>
      <c r="M85" s="2"/>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1"/>
      <c r="AY85" s="21"/>
      <c r="AZ85" s="21"/>
      <c r="BA85" s="21"/>
      <c r="BB85" s="21"/>
      <c r="BC85" s="21"/>
      <c r="BD85" s="21"/>
      <c r="BE85" s="21"/>
      <c r="BF85" s="21"/>
      <c r="BG85" s="21"/>
      <c r="BH85" s="21"/>
      <c r="BI85" s="21"/>
      <c r="BJ85" s="21"/>
      <c r="BK85" s="21"/>
      <c r="BL85" s="21"/>
      <c r="BM85" s="21"/>
      <c r="BN85" s="21"/>
      <c r="BO85" s="21"/>
      <c r="BP85" s="21"/>
      <c r="BQ85" s="21"/>
      <c r="BR85" s="21"/>
      <c r="BS85" s="21"/>
      <c r="BT85" s="21"/>
      <c r="BU85" s="21"/>
      <c r="BV85" s="21"/>
      <c r="BW85" s="21"/>
      <c r="BX85" s="21"/>
      <c r="BY85" s="21"/>
      <c r="BZ85" s="21"/>
      <c r="CA85" s="21"/>
      <c r="CB85" s="21"/>
      <c r="CC85" s="21"/>
      <c r="CD85" s="21"/>
      <c r="CE85" s="21"/>
      <c r="CF85" s="21"/>
      <c r="CG85" s="21"/>
      <c r="CH85" s="21"/>
      <c r="CI85" s="21"/>
      <c r="CJ85" s="21"/>
      <c r="CK85" s="21"/>
      <c r="CL85" s="21"/>
      <c r="CM85" s="21"/>
      <c r="CN85" s="21"/>
      <c r="CO85" s="21"/>
      <c r="CP85" s="21"/>
      <c r="CQ85" s="21"/>
      <c r="CR85" s="21"/>
      <c r="CS85" s="21"/>
      <c r="CT85" s="21"/>
      <c r="CU85" s="21"/>
      <c r="CV85" s="21"/>
    </row>
    <row r="86" spans="1:100" ht="15" customHeight="1" hidden="1">
      <c r="A86" s="4"/>
      <c r="B86" s="2"/>
      <c r="C86" s="6"/>
      <c r="D86" s="6"/>
      <c r="E86" s="6"/>
      <c r="F86" s="2"/>
      <c r="I86" s="2"/>
      <c r="J86" s="2"/>
      <c r="K86" s="2"/>
      <c r="L86" s="2"/>
      <c r="M86" s="2"/>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1"/>
      <c r="AY86" s="21"/>
      <c r="AZ86" s="21"/>
      <c r="BA86" s="21"/>
      <c r="BB86" s="21"/>
      <c r="BC86" s="21"/>
      <c r="BD86" s="21"/>
      <c r="BE86" s="21"/>
      <c r="BF86" s="21"/>
      <c r="BG86" s="21"/>
      <c r="BH86" s="21"/>
      <c r="BI86" s="21"/>
      <c r="BJ86" s="21"/>
      <c r="BK86" s="21"/>
      <c r="BL86" s="21"/>
      <c r="BM86" s="21"/>
      <c r="BN86" s="21"/>
      <c r="BO86" s="21"/>
      <c r="BP86" s="21"/>
      <c r="BQ86" s="21"/>
      <c r="BR86" s="21"/>
      <c r="BS86" s="21"/>
      <c r="BT86" s="21"/>
      <c r="BU86" s="21"/>
      <c r="BV86" s="21"/>
      <c r="BW86" s="21"/>
      <c r="BX86" s="21"/>
      <c r="BY86" s="21"/>
      <c r="BZ86" s="21"/>
      <c r="CA86" s="21"/>
      <c r="CB86" s="21"/>
      <c r="CC86" s="21"/>
      <c r="CD86" s="21"/>
      <c r="CE86" s="21"/>
      <c r="CF86" s="21"/>
      <c r="CG86" s="21"/>
      <c r="CH86" s="21"/>
      <c r="CI86" s="21"/>
      <c r="CJ86" s="21"/>
      <c r="CK86" s="21"/>
      <c r="CL86" s="21"/>
      <c r="CM86" s="21"/>
      <c r="CN86" s="21"/>
      <c r="CO86" s="21"/>
      <c r="CP86" s="21"/>
      <c r="CQ86" s="21"/>
      <c r="CR86" s="21"/>
      <c r="CS86" s="21"/>
      <c r="CT86" s="21"/>
      <c r="CU86" s="21"/>
      <c r="CV86" s="21"/>
    </row>
    <row r="87" spans="1:100" ht="15" customHeight="1" hidden="1">
      <c r="A87" s="4"/>
      <c r="B87" s="2"/>
      <c r="C87" s="6"/>
      <c r="D87" s="6"/>
      <c r="E87" s="6"/>
      <c r="F87" s="2"/>
      <c r="I87" s="2"/>
      <c r="J87" s="2"/>
      <c r="K87" s="2"/>
      <c r="L87" s="2"/>
      <c r="M87" s="2"/>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1"/>
      <c r="AY87" s="21"/>
      <c r="AZ87" s="21"/>
      <c r="BA87" s="21"/>
      <c r="BB87" s="21"/>
      <c r="BC87" s="21"/>
      <c r="BD87" s="21"/>
      <c r="BE87" s="21"/>
      <c r="BF87" s="21"/>
      <c r="BG87" s="21"/>
      <c r="BH87" s="21"/>
      <c r="BI87" s="21"/>
      <c r="BJ87" s="21"/>
      <c r="BK87" s="21"/>
      <c r="BL87" s="21"/>
      <c r="BM87" s="21"/>
      <c r="BN87" s="21"/>
      <c r="BO87" s="21"/>
      <c r="BP87" s="21"/>
      <c r="BQ87" s="21"/>
      <c r="BR87" s="21"/>
      <c r="BS87" s="21"/>
      <c r="BT87" s="21"/>
      <c r="BU87" s="21"/>
      <c r="BV87" s="21"/>
      <c r="BW87" s="21"/>
      <c r="BX87" s="21"/>
      <c r="BY87" s="21"/>
      <c r="BZ87" s="21"/>
      <c r="CA87" s="21"/>
      <c r="CB87" s="21"/>
      <c r="CC87" s="21"/>
      <c r="CD87" s="21"/>
      <c r="CE87" s="21"/>
      <c r="CF87" s="21"/>
      <c r="CG87" s="21"/>
      <c r="CH87" s="21"/>
      <c r="CI87" s="21"/>
      <c r="CJ87" s="21"/>
      <c r="CK87" s="21"/>
      <c r="CL87" s="21"/>
      <c r="CM87" s="21"/>
      <c r="CN87" s="21"/>
      <c r="CO87" s="21"/>
      <c r="CP87" s="21"/>
      <c r="CQ87" s="21"/>
      <c r="CR87" s="21"/>
      <c r="CS87" s="21"/>
      <c r="CT87" s="21"/>
      <c r="CU87" s="21"/>
      <c r="CV87" s="21"/>
    </row>
    <row r="88" spans="1:100" ht="15" customHeight="1" hidden="1">
      <c r="A88" s="4"/>
      <c r="B88" s="2"/>
      <c r="C88" s="6"/>
      <c r="D88" s="6"/>
      <c r="E88" s="6"/>
      <c r="F88" s="2"/>
      <c r="I88" s="2"/>
      <c r="J88" s="2"/>
      <c r="K88" s="2"/>
      <c r="L88" s="2"/>
      <c r="M88" s="2"/>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1"/>
      <c r="AY88" s="21"/>
      <c r="AZ88" s="21"/>
      <c r="BA88" s="21"/>
      <c r="BB88" s="21"/>
      <c r="BC88" s="21"/>
      <c r="BD88" s="21"/>
      <c r="BE88" s="21"/>
      <c r="BF88" s="21"/>
      <c r="BG88" s="21"/>
      <c r="BH88" s="21"/>
      <c r="BI88" s="21"/>
      <c r="BJ88" s="21"/>
      <c r="BK88" s="21"/>
      <c r="BL88" s="21"/>
      <c r="BM88" s="21"/>
      <c r="BN88" s="21"/>
      <c r="BO88" s="21"/>
      <c r="BP88" s="21"/>
      <c r="BQ88" s="21"/>
      <c r="BR88" s="21"/>
      <c r="BS88" s="21"/>
      <c r="BT88" s="21"/>
      <c r="BU88" s="21"/>
      <c r="BV88" s="21"/>
      <c r="BW88" s="21"/>
      <c r="BX88" s="21"/>
      <c r="BY88" s="21"/>
      <c r="BZ88" s="21"/>
      <c r="CA88" s="21"/>
      <c r="CB88" s="21"/>
      <c r="CC88" s="21"/>
      <c r="CD88" s="21"/>
      <c r="CE88" s="21"/>
      <c r="CF88" s="21"/>
      <c r="CG88" s="21"/>
      <c r="CH88" s="21"/>
      <c r="CI88" s="21"/>
      <c r="CJ88" s="21"/>
      <c r="CK88" s="21"/>
      <c r="CL88" s="21"/>
      <c r="CM88" s="21"/>
      <c r="CN88" s="21"/>
      <c r="CO88" s="21"/>
      <c r="CP88" s="21"/>
      <c r="CQ88" s="21"/>
      <c r="CR88" s="21"/>
      <c r="CS88" s="21"/>
      <c r="CT88" s="21"/>
      <c r="CU88" s="21"/>
      <c r="CV88" s="21"/>
    </row>
    <row r="89" spans="1:100" ht="15" customHeight="1" hidden="1">
      <c r="A89" s="4"/>
      <c r="B89" s="2"/>
      <c r="C89" s="6"/>
      <c r="D89" s="6"/>
      <c r="E89" s="6"/>
      <c r="F89" s="2"/>
      <c r="I89" s="2"/>
      <c r="J89" s="2"/>
      <c r="K89" s="2"/>
      <c r="L89" s="2"/>
      <c r="M89" s="2"/>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1"/>
      <c r="AY89" s="21"/>
      <c r="AZ89" s="21"/>
      <c r="BA89" s="21"/>
      <c r="BB89" s="21"/>
      <c r="BC89" s="21"/>
      <c r="BD89" s="21"/>
      <c r="BE89" s="21"/>
      <c r="BF89" s="21"/>
      <c r="BG89" s="21"/>
      <c r="BH89" s="21"/>
      <c r="BI89" s="21"/>
      <c r="BJ89" s="21"/>
      <c r="BK89" s="21"/>
      <c r="BL89" s="21"/>
      <c r="BM89" s="21"/>
      <c r="BN89" s="21"/>
      <c r="BO89" s="21"/>
      <c r="BP89" s="21"/>
      <c r="BQ89" s="21"/>
      <c r="BR89" s="21"/>
      <c r="BS89" s="21"/>
      <c r="BT89" s="21"/>
      <c r="BU89" s="21"/>
      <c r="BV89" s="21"/>
      <c r="BW89" s="21"/>
      <c r="BX89" s="21"/>
      <c r="BY89" s="21"/>
      <c r="BZ89" s="21"/>
      <c r="CA89" s="21"/>
      <c r="CB89" s="21"/>
      <c r="CC89" s="21"/>
      <c r="CD89" s="21"/>
      <c r="CE89" s="21"/>
      <c r="CF89" s="21"/>
      <c r="CG89" s="21"/>
      <c r="CH89" s="21"/>
      <c r="CI89" s="21"/>
      <c r="CJ89" s="21"/>
      <c r="CK89" s="21"/>
      <c r="CL89" s="21"/>
      <c r="CM89" s="21"/>
      <c r="CN89" s="21"/>
      <c r="CO89" s="21"/>
      <c r="CP89" s="21"/>
      <c r="CQ89" s="21"/>
      <c r="CR89" s="21"/>
      <c r="CS89" s="21"/>
      <c r="CT89" s="21"/>
      <c r="CU89" s="21"/>
      <c r="CV89" s="21"/>
    </row>
    <row r="90" spans="1:100" ht="15" customHeight="1" hidden="1">
      <c r="A90" s="4"/>
      <c r="B90" s="2"/>
      <c r="C90" s="6"/>
      <c r="D90" s="6"/>
      <c r="E90" s="6"/>
      <c r="F90" s="2"/>
      <c r="I90" s="2"/>
      <c r="J90" s="2"/>
      <c r="K90" s="2"/>
      <c r="L90" s="2"/>
      <c r="M90" s="2"/>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1"/>
      <c r="AY90" s="21"/>
      <c r="AZ90" s="21"/>
      <c r="BA90" s="21"/>
      <c r="BB90" s="21"/>
      <c r="BC90" s="21"/>
      <c r="BD90" s="21"/>
      <c r="BE90" s="21"/>
      <c r="BF90" s="21"/>
      <c r="BG90" s="21"/>
      <c r="BH90" s="21"/>
      <c r="BI90" s="21"/>
      <c r="BJ90" s="21"/>
      <c r="BK90" s="21"/>
      <c r="BL90" s="21"/>
      <c r="BM90" s="21"/>
      <c r="BN90" s="21"/>
      <c r="BO90" s="21"/>
      <c r="BP90" s="21"/>
      <c r="BQ90" s="21"/>
      <c r="BR90" s="21"/>
      <c r="BS90" s="21"/>
      <c r="BT90" s="21"/>
      <c r="BU90" s="21"/>
      <c r="BV90" s="21"/>
      <c r="BW90" s="21"/>
      <c r="BX90" s="21"/>
      <c r="BY90" s="21"/>
      <c r="BZ90" s="21"/>
      <c r="CA90" s="21"/>
      <c r="CB90" s="21"/>
      <c r="CC90" s="21"/>
      <c r="CD90" s="21"/>
      <c r="CE90" s="21"/>
      <c r="CF90" s="21"/>
      <c r="CG90" s="21"/>
      <c r="CH90" s="21"/>
      <c r="CI90" s="21"/>
      <c r="CJ90" s="21"/>
      <c r="CK90" s="21"/>
      <c r="CL90" s="21"/>
      <c r="CM90" s="21"/>
      <c r="CN90" s="21"/>
      <c r="CO90" s="21"/>
      <c r="CP90" s="21"/>
      <c r="CQ90" s="21"/>
      <c r="CR90" s="21"/>
      <c r="CS90" s="21"/>
      <c r="CT90" s="21"/>
      <c r="CU90" s="21"/>
      <c r="CV90" s="21"/>
    </row>
    <row r="91" spans="1:100" ht="15" customHeight="1" hidden="1">
      <c r="A91" s="4"/>
      <c r="B91" s="2"/>
      <c r="C91" s="6"/>
      <c r="D91" s="6"/>
      <c r="E91" s="6"/>
      <c r="F91" s="2"/>
      <c r="I91" s="2"/>
      <c r="J91" s="2"/>
      <c r="K91" s="2"/>
      <c r="L91" s="2"/>
      <c r="M91" s="2"/>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1"/>
      <c r="AY91" s="21"/>
      <c r="AZ91" s="21"/>
      <c r="BA91" s="21"/>
      <c r="BB91" s="21"/>
      <c r="BC91" s="21"/>
      <c r="BD91" s="21"/>
      <c r="BE91" s="21"/>
      <c r="BF91" s="21"/>
      <c r="BG91" s="21"/>
      <c r="BH91" s="21"/>
      <c r="BI91" s="21"/>
      <c r="BJ91" s="21"/>
      <c r="BK91" s="21"/>
      <c r="BL91" s="21"/>
      <c r="BM91" s="21"/>
      <c r="BN91" s="21"/>
      <c r="BO91" s="21"/>
      <c r="BP91" s="21"/>
      <c r="BQ91" s="21"/>
      <c r="BR91" s="21"/>
      <c r="BS91" s="21"/>
      <c r="BT91" s="21"/>
      <c r="BU91" s="21"/>
      <c r="BV91" s="21"/>
      <c r="BW91" s="21"/>
      <c r="BX91" s="21"/>
      <c r="BY91" s="21"/>
      <c r="BZ91" s="21"/>
      <c r="CA91" s="21"/>
      <c r="CB91" s="21"/>
      <c r="CC91" s="21"/>
      <c r="CD91" s="21"/>
      <c r="CE91" s="21"/>
      <c r="CF91" s="21"/>
      <c r="CG91" s="21"/>
      <c r="CH91" s="21"/>
      <c r="CI91" s="21"/>
      <c r="CJ91" s="21"/>
      <c r="CK91" s="21"/>
      <c r="CL91" s="21"/>
      <c r="CM91" s="21"/>
      <c r="CN91" s="21"/>
      <c r="CO91" s="21"/>
      <c r="CP91" s="21"/>
      <c r="CQ91" s="21"/>
      <c r="CR91" s="21"/>
      <c r="CS91" s="21"/>
      <c r="CT91" s="21"/>
      <c r="CU91" s="21"/>
      <c r="CV91" s="21"/>
    </row>
    <row r="92" spans="1:100" ht="15" customHeight="1" hidden="1">
      <c r="A92" s="4"/>
      <c r="B92" s="2"/>
      <c r="C92" s="6"/>
      <c r="D92" s="6"/>
      <c r="E92" s="6"/>
      <c r="F92" s="2"/>
      <c r="I92" s="2"/>
      <c r="J92" s="2"/>
      <c r="K92" s="2"/>
      <c r="L92" s="2"/>
      <c r="M92" s="2"/>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1"/>
      <c r="AY92" s="21"/>
      <c r="AZ92" s="21"/>
      <c r="BA92" s="21"/>
      <c r="BB92" s="21"/>
      <c r="BC92" s="21"/>
      <c r="BD92" s="21"/>
      <c r="BE92" s="21"/>
      <c r="BF92" s="21"/>
      <c r="BG92" s="21"/>
      <c r="BH92" s="21"/>
      <c r="BI92" s="21"/>
      <c r="BJ92" s="21"/>
      <c r="BK92" s="21"/>
      <c r="BL92" s="21"/>
      <c r="BM92" s="21"/>
      <c r="BN92" s="21"/>
      <c r="BO92" s="21"/>
      <c r="BP92" s="21"/>
      <c r="BQ92" s="21"/>
      <c r="BR92" s="21"/>
      <c r="BS92" s="21"/>
      <c r="BT92" s="21"/>
      <c r="BU92" s="21"/>
      <c r="BV92" s="21"/>
      <c r="BW92" s="21"/>
      <c r="BX92" s="21"/>
      <c r="BY92" s="21"/>
      <c r="BZ92" s="21"/>
      <c r="CA92" s="21"/>
      <c r="CB92" s="21"/>
      <c r="CC92" s="21"/>
      <c r="CD92" s="21"/>
      <c r="CE92" s="21"/>
      <c r="CF92" s="21"/>
      <c r="CG92" s="21"/>
      <c r="CH92" s="21"/>
      <c r="CI92" s="21"/>
      <c r="CJ92" s="21"/>
      <c r="CK92" s="21"/>
      <c r="CL92" s="21"/>
      <c r="CM92" s="21"/>
      <c r="CN92" s="21"/>
      <c r="CO92" s="21"/>
      <c r="CP92" s="21"/>
      <c r="CQ92" s="21"/>
      <c r="CR92" s="21"/>
      <c r="CS92" s="21"/>
      <c r="CT92" s="21"/>
      <c r="CU92" s="21"/>
      <c r="CV92" s="21"/>
    </row>
    <row r="93" spans="1:100" ht="15" customHeight="1" hidden="1">
      <c r="A93" s="4"/>
      <c r="B93" s="2"/>
      <c r="C93" s="6"/>
      <c r="D93" s="6"/>
      <c r="E93" s="6"/>
      <c r="F93" s="2"/>
      <c r="I93" s="2"/>
      <c r="J93" s="2"/>
      <c r="K93" s="2"/>
      <c r="L93" s="2"/>
      <c r="M93" s="2"/>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1"/>
      <c r="AY93" s="21"/>
      <c r="AZ93" s="21"/>
      <c r="BA93" s="21"/>
      <c r="BB93" s="21"/>
      <c r="BC93" s="21"/>
      <c r="BD93" s="21"/>
      <c r="BE93" s="21"/>
      <c r="BF93" s="21"/>
      <c r="BG93" s="21"/>
      <c r="BH93" s="21"/>
      <c r="BI93" s="21"/>
      <c r="BJ93" s="21"/>
      <c r="BK93" s="21"/>
      <c r="BL93" s="21"/>
      <c r="BM93" s="21"/>
      <c r="BN93" s="21"/>
      <c r="BO93" s="21"/>
      <c r="BP93" s="21"/>
      <c r="BQ93" s="21"/>
      <c r="BR93" s="21"/>
      <c r="BS93" s="21"/>
      <c r="BT93" s="21"/>
      <c r="BU93" s="21"/>
      <c r="BV93" s="21"/>
      <c r="BW93" s="21"/>
      <c r="BX93" s="21"/>
      <c r="BY93" s="21"/>
      <c r="BZ93" s="21"/>
      <c r="CA93" s="21"/>
      <c r="CB93" s="21"/>
      <c r="CC93" s="21"/>
      <c r="CD93" s="21"/>
      <c r="CE93" s="21"/>
      <c r="CF93" s="21"/>
      <c r="CG93" s="21"/>
      <c r="CH93" s="21"/>
      <c r="CI93" s="21"/>
      <c r="CJ93" s="21"/>
      <c r="CK93" s="21"/>
      <c r="CL93" s="21"/>
      <c r="CM93" s="21"/>
      <c r="CN93" s="21"/>
      <c r="CO93" s="21"/>
      <c r="CP93" s="21"/>
      <c r="CQ93" s="21"/>
      <c r="CR93" s="21"/>
      <c r="CS93" s="21"/>
      <c r="CT93" s="21"/>
      <c r="CU93" s="21"/>
      <c r="CV93" s="21"/>
    </row>
    <row r="94" spans="1:100" ht="15" customHeight="1" hidden="1">
      <c r="A94" s="4"/>
      <c r="B94" s="2"/>
      <c r="C94" s="6"/>
      <c r="D94" s="6"/>
      <c r="E94" s="6"/>
      <c r="F94" s="2"/>
      <c r="I94" s="2"/>
      <c r="J94" s="2"/>
      <c r="K94" s="2"/>
      <c r="L94" s="2"/>
      <c r="M94" s="2"/>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c r="AZ94" s="21"/>
      <c r="BA94" s="21"/>
      <c r="BB94" s="21"/>
      <c r="BC94" s="21"/>
      <c r="BD94" s="21"/>
      <c r="BE94" s="21"/>
      <c r="BF94" s="21"/>
      <c r="BG94" s="21"/>
      <c r="BH94" s="21"/>
      <c r="BI94" s="21"/>
      <c r="BJ94" s="21"/>
      <c r="BK94" s="21"/>
      <c r="BL94" s="21"/>
      <c r="BM94" s="21"/>
      <c r="BN94" s="21"/>
      <c r="BO94" s="21"/>
      <c r="BP94" s="21"/>
      <c r="BQ94" s="21"/>
      <c r="BR94" s="21"/>
      <c r="BS94" s="21"/>
      <c r="BT94" s="21"/>
      <c r="BU94" s="21"/>
      <c r="BV94" s="21"/>
      <c r="BW94" s="21"/>
      <c r="BX94" s="21"/>
      <c r="BY94" s="21"/>
      <c r="BZ94" s="21"/>
      <c r="CA94" s="21"/>
      <c r="CB94" s="21"/>
      <c r="CC94" s="21"/>
      <c r="CD94" s="21"/>
      <c r="CE94" s="21"/>
      <c r="CF94" s="21"/>
      <c r="CG94" s="21"/>
      <c r="CH94" s="21"/>
      <c r="CI94" s="21"/>
      <c r="CJ94" s="21"/>
      <c r="CK94" s="21"/>
      <c r="CL94" s="21"/>
      <c r="CM94" s="21"/>
      <c r="CN94" s="21"/>
      <c r="CO94" s="21"/>
      <c r="CP94" s="21"/>
      <c r="CQ94" s="21"/>
      <c r="CR94" s="21"/>
      <c r="CS94" s="21"/>
      <c r="CT94" s="21"/>
      <c r="CU94" s="21"/>
      <c r="CV94" s="21"/>
    </row>
    <row r="95" spans="1:100" ht="15" customHeight="1" hidden="1">
      <c r="A95" s="4"/>
      <c r="B95" s="2"/>
      <c r="C95" s="6"/>
      <c r="D95" s="6"/>
      <c r="E95" s="6"/>
      <c r="F95" s="2"/>
      <c r="I95" s="2"/>
      <c r="J95" s="2"/>
      <c r="K95" s="2"/>
      <c r="L95" s="2"/>
      <c r="M95" s="2"/>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1"/>
      <c r="AY95" s="21"/>
      <c r="AZ95" s="21"/>
      <c r="BA95" s="21"/>
      <c r="BB95" s="21"/>
      <c r="BC95" s="21"/>
      <c r="BD95" s="21"/>
      <c r="BE95" s="21"/>
      <c r="BF95" s="21"/>
      <c r="BG95" s="21"/>
      <c r="BH95" s="21"/>
      <c r="BI95" s="21"/>
      <c r="BJ95" s="21"/>
      <c r="BK95" s="21"/>
      <c r="BL95" s="21"/>
      <c r="BM95" s="21"/>
      <c r="BN95" s="21"/>
      <c r="BO95" s="21"/>
      <c r="BP95" s="21"/>
      <c r="BQ95" s="21"/>
      <c r="BR95" s="21"/>
      <c r="BS95" s="21"/>
      <c r="BT95" s="21"/>
      <c r="BU95" s="21"/>
      <c r="BV95" s="21"/>
      <c r="BW95" s="21"/>
      <c r="BX95" s="21"/>
      <c r="BY95" s="21"/>
      <c r="BZ95" s="21"/>
      <c r="CA95" s="21"/>
      <c r="CB95" s="21"/>
      <c r="CC95" s="21"/>
      <c r="CD95" s="21"/>
      <c r="CE95" s="21"/>
      <c r="CF95" s="21"/>
      <c r="CG95" s="21"/>
      <c r="CH95" s="21"/>
      <c r="CI95" s="21"/>
      <c r="CJ95" s="21"/>
      <c r="CK95" s="21"/>
      <c r="CL95" s="21"/>
      <c r="CM95" s="21"/>
      <c r="CN95" s="21"/>
      <c r="CO95" s="21"/>
      <c r="CP95" s="21"/>
      <c r="CQ95" s="21"/>
      <c r="CR95" s="21"/>
      <c r="CS95" s="21"/>
      <c r="CT95" s="21"/>
      <c r="CU95" s="21"/>
      <c r="CV95" s="21"/>
    </row>
    <row r="96" spans="1:100" ht="15" customHeight="1" hidden="1">
      <c r="A96" s="4"/>
      <c r="B96" s="2"/>
      <c r="C96" s="6"/>
      <c r="D96" s="6"/>
      <c r="E96" s="6"/>
      <c r="F96" s="2"/>
      <c r="I96" s="2"/>
      <c r="J96" s="2"/>
      <c r="K96" s="2"/>
      <c r="L96" s="2"/>
      <c r="M96" s="2"/>
      <c r="N96" s="2"/>
      <c r="O96" s="21"/>
      <c r="P96" s="2"/>
      <c r="Q96" s="21"/>
      <c r="R96" s="2"/>
      <c r="S96" s="21"/>
      <c r="T96" s="2"/>
      <c r="U96" s="21"/>
      <c r="V96" s="2"/>
      <c r="W96" s="21"/>
      <c r="X96" s="2"/>
      <c r="Y96" s="21"/>
      <c r="Z96" s="2"/>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c r="AY96" s="21"/>
      <c r="AZ96" s="21"/>
      <c r="BA96" s="21"/>
      <c r="BB96" s="21"/>
      <c r="BC96" s="21"/>
      <c r="BD96" s="21"/>
      <c r="BE96" s="21"/>
      <c r="BF96" s="21"/>
      <c r="BG96" s="21"/>
      <c r="BH96" s="21"/>
      <c r="BI96" s="21"/>
      <c r="BJ96" s="21"/>
      <c r="BK96" s="21"/>
      <c r="BL96" s="21"/>
      <c r="BM96" s="21"/>
      <c r="BN96" s="21"/>
      <c r="BO96" s="21"/>
      <c r="BP96" s="21"/>
      <c r="BQ96" s="21"/>
      <c r="BR96" s="21"/>
      <c r="BS96" s="21"/>
      <c r="BT96" s="21"/>
      <c r="BU96" s="21"/>
      <c r="BV96" s="21"/>
      <c r="BW96" s="21"/>
      <c r="BX96" s="21"/>
      <c r="BY96" s="21"/>
      <c r="BZ96" s="21"/>
      <c r="CA96" s="21"/>
      <c r="CB96" s="21"/>
      <c r="CC96" s="21"/>
      <c r="CD96" s="21"/>
      <c r="CE96" s="21"/>
      <c r="CF96" s="21"/>
      <c r="CG96" s="21"/>
      <c r="CH96" s="21"/>
      <c r="CI96" s="21"/>
      <c r="CJ96" s="21"/>
      <c r="CK96" s="21"/>
      <c r="CL96" s="21"/>
      <c r="CM96" s="21"/>
      <c r="CN96" s="21"/>
      <c r="CO96" s="21"/>
      <c r="CP96" s="21"/>
      <c r="CQ96" s="21"/>
      <c r="CR96" s="21"/>
      <c r="CS96" s="21"/>
      <c r="CT96" s="21"/>
      <c r="CU96" s="21"/>
      <c r="CV96" s="21"/>
    </row>
    <row r="97" spans="1:100" ht="15" customHeight="1" hidden="1">
      <c r="A97" s="4"/>
      <c r="B97" s="2"/>
      <c r="C97" s="6"/>
      <c r="D97" s="6"/>
      <c r="E97" s="6"/>
      <c r="F97" s="2"/>
      <c r="I97" s="2"/>
      <c r="J97" s="2"/>
      <c r="K97" s="2"/>
      <c r="L97" s="2"/>
      <c r="M97" s="2"/>
      <c r="N97" s="2"/>
      <c r="O97" s="21"/>
      <c r="P97" s="2"/>
      <c r="Q97" s="21"/>
      <c r="R97" s="2"/>
      <c r="S97" s="21"/>
      <c r="T97" s="2"/>
      <c r="U97" s="21"/>
      <c r="V97" s="2"/>
      <c r="W97" s="21"/>
      <c r="X97" s="2"/>
      <c r="Y97" s="21"/>
      <c r="Z97" s="2"/>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1"/>
      <c r="AY97" s="21"/>
      <c r="AZ97" s="21"/>
      <c r="BA97" s="21"/>
      <c r="BB97" s="21"/>
      <c r="BC97" s="21"/>
      <c r="BD97" s="21"/>
      <c r="BE97" s="21"/>
      <c r="BF97" s="21"/>
      <c r="BG97" s="21"/>
      <c r="BH97" s="21"/>
      <c r="BI97" s="21"/>
      <c r="BJ97" s="21"/>
      <c r="BK97" s="21"/>
      <c r="BL97" s="21"/>
      <c r="BM97" s="21"/>
      <c r="BN97" s="21"/>
      <c r="BO97" s="21"/>
      <c r="BP97" s="21"/>
      <c r="BQ97" s="21"/>
      <c r="BR97" s="21"/>
      <c r="BS97" s="21"/>
      <c r="BT97" s="21"/>
      <c r="BU97" s="21"/>
      <c r="BV97" s="21"/>
      <c r="BW97" s="21"/>
      <c r="BX97" s="21"/>
      <c r="BY97" s="21"/>
      <c r="BZ97" s="21"/>
      <c r="CA97" s="21"/>
      <c r="CB97" s="21"/>
      <c r="CC97" s="21"/>
      <c r="CD97" s="21"/>
      <c r="CE97" s="21"/>
      <c r="CF97" s="21"/>
      <c r="CG97" s="21"/>
      <c r="CH97" s="21"/>
      <c r="CI97" s="21"/>
      <c r="CJ97" s="21"/>
      <c r="CK97" s="21"/>
      <c r="CL97" s="21"/>
      <c r="CM97" s="21"/>
      <c r="CN97" s="21"/>
      <c r="CO97" s="21"/>
      <c r="CP97" s="21"/>
      <c r="CQ97" s="21"/>
      <c r="CR97" s="21"/>
      <c r="CS97" s="21"/>
      <c r="CT97" s="21"/>
      <c r="CU97" s="21"/>
      <c r="CV97" s="21"/>
    </row>
    <row r="98" spans="1:100" ht="15" customHeight="1" hidden="1">
      <c r="A98" s="4"/>
      <c r="B98" s="2"/>
      <c r="C98" s="2"/>
      <c r="D98" s="2"/>
      <c r="E98" s="2"/>
      <c r="F98" s="2"/>
      <c r="I98" s="2"/>
      <c r="J98" s="2"/>
      <c r="K98" s="2"/>
      <c r="L98" s="2"/>
      <c r="M98" s="2"/>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c r="AY98" s="21"/>
      <c r="AZ98" s="21"/>
      <c r="BA98" s="21"/>
      <c r="BB98" s="21"/>
      <c r="BC98" s="21"/>
      <c r="BD98" s="21"/>
      <c r="BE98" s="21"/>
      <c r="BF98" s="21"/>
      <c r="BG98" s="21"/>
      <c r="BH98" s="21"/>
      <c r="BI98" s="21"/>
      <c r="BJ98" s="21"/>
      <c r="BK98" s="21"/>
      <c r="BL98" s="21"/>
      <c r="BM98" s="21"/>
      <c r="BN98" s="21"/>
      <c r="BO98" s="21"/>
      <c r="BP98" s="21"/>
      <c r="BQ98" s="21"/>
      <c r="BR98" s="21"/>
      <c r="BS98" s="21"/>
      <c r="BT98" s="21"/>
      <c r="BU98" s="21"/>
      <c r="BV98" s="21"/>
      <c r="BW98" s="21"/>
      <c r="BX98" s="21"/>
      <c r="BY98" s="21"/>
      <c r="BZ98" s="21"/>
      <c r="CA98" s="21"/>
      <c r="CB98" s="21"/>
      <c r="CC98" s="21"/>
      <c r="CD98" s="21"/>
      <c r="CE98" s="21"/>
      <c r="CF98" s="21"/>
      <c r="CG98" s="21"/>
      <c r="CH98" s="21"/>
      <c r="CI98" s="21"/>
      <c r="CJ98" s="21"/>
      <c r="CK98" s="21"/>
      <c r="CL98" s="21"/>
      <c r="CM98" s="21"/>
      <c r="CN98" s="21"/>
      <c r="CO98" s="21"/>
      <c r="CP98" s="21"/>
      <c r="CQ98" s="21"/>
      <c r="CR98" s="21"/>
      <c r="CS98" s="21"/>
      <c r="CT98" s="21"/>
      <c r="CU98" s="21"/>
      <c r="CV98" s="21"/>
    </row>
    <row r="99" spans="1:100" ht="15" customHeight="1" hidden="1">
      <c r="A99" s="4"/>
      <c r="B99" s="2"/>
      <c r="C99" s="2"/>
      <c r="D99" s="2"/>
      <c r="E99" s="2"/>
      <c r="F99" s="2"/>
      <c r="I99" s="2"/>
      <c r="J99" s="2"/>
      <c r="K99" s="2"/>
      <c r="L99" s="2"/>
      <c r="M99" s="2"/>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1"/>
      <c r="AY99" s="21"/>
      <c r="AZ99" s="21"/>
      <c r="BA99" s="21"/>
      <c r="BB99" s="21"/>
      <c r="BC99" s="21"/>
      <c r="BD99" s="21"/>
      <c r="BE99" s="21"/>
      <c r="BF99" s="21"/>
      <c r="BG99" s="21"/>
      <c r="BH99" s="21"/>
      <c r="BI99" s="21"/>
      <c r="BJ99" s="21"/>
      <c r="BK99" s="21"/>
      <c r="BL99" s="21"/>
      <c r="BM99" s="21"/>
      <c r="BN99" s="21"/>
      <c r="BO99" s="21"/>
      <c r="BP99" s="21"/>
      <c r="BQ99" s="21"/>
      <c r="BR99" s="21"/>
      <c r="BS99" s="21"/>
      <c r="BT99" s="21"/>
      <c r="BU99" s="21"/>
      <c r="BV99" s="21"/>
      <c r="BW99" s="21"/>
      <c r="BX99" s="21"/>
      <c r="BY99" s="21"/>
      <c r="BZ99" s="21"/>
      <c r="CA99" s="21"/>
      <c r="CB99" s="21"/>
      <c r="CC99" s="21"/>
      <c r="CD99" s="21"/>
      <c r="CE99" s="21"/>
      <c r="CF99" s="21"/>
      <c r="CG99" s="21"/>
      <c r="CH99" s="21"/>
      <c r="CI99" s="21"/>
      <c r="CJ99" s="21"/>
      <c r="CK99" s="21"/>
      <c r="CL99" s="21"/>
      <c r="CM99" s="21"/>
      <c r="CN99" s="21"/>
      <c r="CO99" s="21"/>
      <c r="CP99" s="21"/>
      <c r="CQ99" s="21"/>
      <c r="CR99" s="21"/>
      <c r="CS99" s="21"/>
      <c r="CT99" s="21"/>
      <c r="CU99" s="21"/>
      <c r="CV99" s="21"/>
    </row>
    <row r="100" spans="1:100" s="9" customFormat="1" ht="15" customHeight="1">
      <c r="A100" s="21"/>
      <c r="B100" s="13" t="s">
        <v>31</v>
      </c>
      <c r="C100" s="11"/>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c r="BF100" s="11"/>
      <c r="BG100" s="11"/>
      <c r="BH100" s="11"/>
      <c r="BI100" s="11"/>
      <c r="BJ100" s="11"/>
      <c r="BK100" s="11"/>
      <c r="BL100" s="11"/>
      <c r="BM100" s="11"/>
      <c r="BN100" s="11"/>
      <c r="BO100" s="11"/>
      <c r="BP100" s="11"/>
      <c r="BQ100" s="11"/>
      <c r="BR100" s="11"/>
      <c r="BS100" s="11"/>
      <c r="BT100" s="11"/>
      <c r="BU100" s="11"/>
      <c r="BV100" s="11"/>
      <c r="BW100" s="11"/>
      <c r="BX100" s="11"/>
      <c r="BY100" s="11"/>
      <c r="BZ100" s="11"/>
      <c r="CA100" s="11"/>
      <c r="CB100" s="11"/>
      <c r="CC100" s="11"/>
      <c r="CD100" s="11"/>
      <c r="CE100" s="11"/>
      <c r="CF100" s="11"/>
      <c r="CG100" s="11"/>
      <c r="CH100" s="11"/>
      <c r="CI100" s="11"/>
      <c r="CJ100" s="11"/>
      <c r="CK100" s="11"/>
      <c r="CL100" s="11"/>
      <c r="CM100" s="11"/>
      <c r="CN100" s="11"/>
      <c r="CO100" s="11"/>
      <c r="CP100" s="11"/>
      <c r="CQ100" s="11"/>
      <c r="CR100" s="11"/>
      <c r="CS100" s="11"/>
      <c r="CT100" s="11"/>
      <c r="CU100" s="11"/>
      <c r="CV100" s="21"/>
    </row>
    <row r="101" spans="1:100" s="9" customFormat="1" ht="6" customHeight="1">
      <c r="A101" s="2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11"/>
      <c r="BL101" s="11"/>
      <c r="BM101" s="11"/>
      <c r="BN101" s="11"/>
      <c r="BO101" s="11"/>
      <c r="BP101" s="11"/>
      <c r="BQ101" s="11"/>
      <c r="BR101" s="11"/>
      <c r="BS101" s="11"/>
      <c r="BT101" s="11"/>
      <c r="BU101" s="11"/>
      <c r="BV101" s="11"/>
      <c r="BW101" s="11"/>
      <c r="BX101" s="11"/>
      <c r="BY101" s="11"/>
      <c r="BZ101" s="11"/>
      <c r="CA101" s="11"/>
      <c r="CB101" s="11"/>
      <c r="CC101" s="11"/>
      <c r="CD101" s="11"/>
      <c r="CE101" s="11"/>
      <c r="CF101" s="11"/>
      <c r="CG101" s="11"/>
      <c r="CH101" s="11"/>
      <c r="CI101" s="11"/>
      <c r="CJ101" s="11"/>
      <c r="CK101" s="11"/>
      <c r="CL101" s="11"/>
      <c r="CM101" s="11"/>
      <c r="CN101" s="11"/>
      <c r="CO101" s="11"/>
      <c r="CP101" s="11"/>
      <c r="CQ101" s="11"/>
      <c r="CR101" s="11"/>
      <c r="CS101" s="11"/>
      <c r="CT101" s="11"/>
      <c r="CU101" s="11"/>
      <c r="CV101" s="21"/>
    </row>
    <row r="102" spans="1:100" ht="15" customHeight="1">
      <c r="A102" s="21"/>
      <c r="B102" s="20" t="s">
        <v>12</v>
      </c>
      <c r="C102" s="11"/>
      <c r="D102" s="48">
        <f>#VALUE!</f>
        <v>0</v>
      </c>
      <c r="E102" s="48"/>
      <c r="F102" s="33">
        <f>IF($B$103*$D$102,D103+1,"")</f>
      </c>
      <c r="G102" s="33"/>
      <c r="H102" s="33">
        <f>IF($B$103*$D$102,F103+1,"")</f>
      </c>
      <c r="I102" s="33"/>
      <c r="J102" s="33">
        <f>IF($B$103*$D$102,H103+1,"")</f>
      </c>
      <c r="K102" s="33"/>
      <c r="L102" s="33">
        <f>IF($B$103*$D$102,J103+1,"")</f>
      </c>
      <c r="M102" s="33"/>
      <c r="N102" s="33">
        <f>IF($B$103*$D$102,L103+1,"")</f>
      </c>
      <c r="O102" s="33"/>
      <c r="P102" s="33">
        <f>IF($B$103*$D$102,N103+1,"")</f>
      </c>
      <c r="Q102" s="33"/>
      <c r="R102" s="33">
        <f>IF($B$103*$D$102,P103+1,"")</f>
      </c>
      <c r="S102" s="33"/>
      <c r="T102" s="33">
        <f>IF($B$103*$D$102,R103+1,"")</f>
      </c>
      <c r="U102" s="33"/>
      <c r="V102" s="33">
        <f>IF($B$103*$D$102,T103+1,"")</f>
      </c>
      <c r="W102" s="33"/>
      <c r="X102" s="33">
        <f>IF($B$103*$D$102,V103+1,"")</f>
      </c>
      <c r="Y102" s="33"/>
      <c r="Z102" s="33">
        <f>IF($B$103*$D$102,X103+1,"")</f>
      </c>
      <c r="AA102" s="33"/>
      <c r="AB102" s="33">
        <f>IF($B$103*$D$102,Z103+1,"")</f>
      </c>
      <c r="AC102" s="33"/>
      <c r="AD102" s="33">
        <f>IF($B$103*$D$102,AB103+1,"")</f>
      </c>
      <c r="AE102" s="33"/>
      <c r="AF102" s="33">
        <f>IF($B$103*$D$102,AD103+1,"")</f>
      </c>
      <c r="AG102" s="33"/>
      <c r="AH102" s="33">
        <f>IF($B$103*$D$102,AF103+1,"")</f>
      </c>
      <c r="AI102" s="33"/>
      <c r="AJ102" s="11"/>
      <c r="AK102" s="25" t="s">
        <v>43</v>
      </c>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c r="BH102" s="11"/>
      <c r="BI102" s="11"/>
      <c r="BJ102" s="11"/>
      <c r="BK102" s="11"/>
      <c r="BL102" s="11"/>
      <c r="BM102" s="11"/>
      <c r="BN102" s="11"/>
      <c r="BO102" s="11"/>
      <c r="BP102" s="11"/>
      <c r="BQ102" s="11"/>
      <c r="BR102" s="11"/>
      <c r="BS102" s="11"/>
      <c r="BT102" s="11"/>
      <c r="BU102" s="11"/>
      <c r="BV102" s="11"/>
      <c r="BW102" s="11"/>
      <c r="BX102" s="11"/>
      <c r="BY102" s="11"/>
      <c r="BZ102" s="11"/>
      <c r="CA102" s="11"/>
      <c r="CB102" s="11"/>
      <c r="CC102" s="11"/>
      <c r="CD102" s="11"/>
      <c r="CE102" s="11"/>
      <c r="CF102" s="11"/>
      <c r="CG102" s="11"/>
      <c r="CH102" s="11"/>
      <c r="CI102" s="11"/>
      <c r="CJ102" s="11"/>
      <c r="CK102" s="11"/>
      <c r="CL102" s="11"/>
      <c r="CM102" s="11"/>
      <c r="CN102" s="11"/>
      <c r="CO102" s="11"/>
      <c r="CP102" s="11"/>
      <c r="CQ102" s="11"/>
      <c r="CR102" s="11"/>
      <c r="CS102" s="11"/>
      <c r="CT102" s="11"/>
      <c r="CU102" s="11"/>
      <c r="CV102" s="21"/>
    </row>
    <row r="103" spans="1:100" ht="15" customHeight="1">
      <c r="A103" s="21"/>
      <c r="B103" s="15"/>
      <c r="C103" s="11"/>
      <c r="D103" s="34">
        <f>#VALUE!</f>
        <v>43908</v>
      </c>
      <c r="E103" s="34"/>
      <c r="F103" s="34">
        <f>#VALUE!</f>
      </c>
      <c r="G103" s="34"/>
      <c r="H103" s="34">
        <f>#VALUE!</f>
      </c>
      <c r="I103" s="34"/>
      <c r="J103" s="34">
        <f>#VALUE!</f>
      </c>
      <c r="K103" s="34"/>
      <c r="L103" s="34">
        <f>#VALUE!</f>
      </c>
      <c r="M103" s="34"/>
      <c r="N103" s="34">
        <f>#VALUE!</f>
      </c>
      <c r="O103" s="34"/>
      <c r="P103" s="34">
        <f>#VALUE!</f>
      </c>
      <c r="Q103" s="34"/>
      <c r="R103" s="34">
        <f>#VALUE!</f>
      </c>
      <c r="S103" s="34"/>
      <c r="T103" s="34">
        <f>#VALUE!</f>
      </c>
      <c r="U103" s="34"/>
      <c r="V103" s="34">
        <f>#VALUE!</f>
      </c>
      <c r="W103" s="34"/>
      <c r="X103" s="34">
        <f>#VALUE!</f>
      </c>
      <c r="Y103" s="34"/>
      <c r="Z103" s="34">
        <f>#VALUE!</f>
      </c>
      <c r="AA103" s="34"/>
      <c r="AB103" s="34">
        <f>#VALUE!</f>
      </c>
      <c r="AC103" s="34"/>
      <c r="AD103" s="34">
        <f>#VALUE!</f>
      </c>
      <c r="AE103" s="34"/>
      <c r="AF103" s="34">
        <f>#VALUE!</f>
      </c>
      <c r="AG103" s="34"/>
      <c r="AH103" s="34">
        <f>#VALUE!</f>
      </c>
      <c r="AI103" s="34"/>
      <c r="AJ103" s="11"/>
      <c r="AK103" s="26" t="s">
        <v>44</v>
      </c>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c r="BH103" s="11"/>
      <c r="BI103" s="11"/>
      <c r="BJ103" s="11"/>
      <c r="BK103" s="11"/>
      <c r="BL103" s="11"/>
      <c r="BM103" s="11"/>
      <c r="BN103" s="11"/>
      <c r="BO103" s="11"/>
      <c r="BP103" s="11"/>
      <c r="BQ103" s="11"/>
      <c r="BR103" s="11"/>
      <c r="BS103" s="11"/>
      <c r="BT103" s="11"/>
      <c r="BU103" s="11"/>
      <c r="BV103" s="11"/>
      <c r="BW103" s="11"/>
      <c r="BX103" s="11"/>
      <c r="BY103" s="11"/>
      <c r="BZ103" s="11"/>
      <c r="CA103" s="11"/>
      <c r="CB103" s="11"/>
      <c r="CC103" s="11"/>
      <c r="CD103" s="11"/>
      <c r="CE103" s="11"/>
      <c r="CF103" s="11"/>
      <c r="CG103" s="11"/>
      <c r="CH103" s="11"/>
      <c r="CI103" s="11"/>
      <c r="CJ103" s="11"/>
      <c r="CK103" s="11"/>
      <c r="CL103" s="11"/>
      <c r="CM103" s="11"/>
      <c r="CN103" s="11"/>
      <c r="CO103" s="11"/>
      <c r="CP103" s="11"/>
      <c r="CQ103" s="11"/>
      <c r="CR103" s="11"/>
      <c r="CS103" s="11"/>
      <c r="CT103" s="11"/>
      <c r="CU103" s="11"/>
      <c r="CV103" s="21"/>
    </row>
    <row r="104" spans="1:100" ht="6" customHeight="1">
      <c r="A104" s="21"/>
      <c r="B104" s="11"/>
      <c r="C104" s="11"/>
      <c r="D104" s="11"/>
      <c r="E104" s="21"/>
      <c r="F104" s="11"/>
      <c r="G104" s="21"/>
      <c r="H104" s="11"/>
      <c r="I104" s="21"/>
      <c r="J104" s="11"/>
      <c r="K104" s="21"/>
      <c r="L104" s="11"/>
      <c r="M104" s="21"/>
      <c r="N104" s="11"/>
      <c r="O104" s="21"/>
      <c r="P104" s="11"/>
      <c r="Q104" s="21"/>
      <c r="R104" s="11"/>
      <c r="S104" s="21"/>
      <c r="T104" s="11"/>
      <c r="U104" s="2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c r="BH104" s="11"/>
      <c r="BI104" s="11"/>
      <c r="BJ104" s="11"/>
      <c r="BK104" s="11"/>
      <c r="BL104" s="11"/>
      <c r="BM104" s="11"/>
      <c r="BN104" s="11"/>
      <c r="BO104" s="11"/>
      <c r="BP104" s="11"/>
      <c r="BQ104" s="11"/>
      <c r="BR104" s="11"/>
      <c r="BS104" s="11"/>
      <c r="BT104" s="11"/>
      <c r="BU104" s="11"/>
      <c r="BV104" s="11"/>
      <c r="BW104" s="11"/>
      <c r="BX104" s="11"/>
      <c r="BY104" s="11"/>
      <c r="BZ104" s="11"/>
      <c r="CA104" s="11"/>
      <c r="CB104" s="11"/>
      <c r="CC104" s="11"/>
      <c r="CD104" s="11"/>
      <c r="CE104" s="11"/>
      <c r="CF104" s="11"/>
      <c r="CG104" s="11"/>
      <c r="CH104" s="11"/>
      <c r="CI104" s="11"/>
      <c r="CJ104" s="11"/>
      <c r="CK104" s="11"/>
      <c r="CL104" s="11"/>
      <c r="CM104" s="11"/>
      <c r="CN104" s="11"/>
      <c r="CO104" s="11"/>
      <c r="CP104" s="11"/>
      <c r="CQ104" s="11"/>
      <c r="CR104" s="11"/>
      <c r="CS104" s="11"/>
      <c r="CT104" s="11"/>
      <c r="CU104" s="11"/>
      <c r="CV104" s="21"/>
    </row>
    <row r="105" spans="1:100" ht="15" customHeight="1">
      <c r="A105" s="21"/>
      <c r="B105" s="21" t="s">
        <v>36</v>
      </c>
      <c r="C105" s="21"/>
      <c r="D105" s="21">
        <f>SUM($D204:$CU204)</f>
        <v>0</v>
      </c>
      <c r="E105" s="24" t="s">
        <v>41</v>
      </c>
      <c r="F105" s="21">
        <f>SUM($D214:$CU214)</f>
        <v>0</v>
      </c>
      <c r="G105" s="24" t="s">
        <v>41</v>
      </c>
      <c r="H105" s="21">
        <f>SUM($D224:$CU224)</f>
        <v>0</v>
      </c>
      <c r="I105" s="24" t="s">
        <v>41</v>
      </c>
      <c r="J105" s="21">
        <f>SUM($D234:$CU234)</f>
        <v>0</v>
      </c>
      <c r="K105" s="24" t="s">
        <v>41</v>
      </c>
      <c r="L105" s="21">
        <f>SUM($D244:$CU244)</f>
        <v>0</v>
      </c>
      <c r="M105" s="24" t="s">
        <v>41</v>
      </c>
      <c r="N105" s="21">
        <f>SUM($D254:$CU254)</f>
        <v>0</v>
      </c>
      <c r="O105" s="24" t="s">
        <v>41</v>
      </c>
      <c r="P105" s="21">
        <f>SUM($D264:$CU264)</f>
        <v>0</v>
      </c>
      <c r="Q105" s="24" t="s">
        <v>41</v>
      </c>
      <c r="R105" s="21">
        <f>SUM($D274:$CU274)</f>
        <v>0</v>
      </c>
      <c r="S105" s="24" t="s">
        <v>41</v>
      </c>
      <c r="T105" s="21">
        <f>SUM($D284:$CU284)</f>
        <v>0</v>
      </c>
      <c r="U105" s="24" t="s">
        <v>41</v>
      </c>
      <c r="V105" s="21">
        <f>SUM($D294:$CU294)</f>
        <v>0</v>
      </c>
      <c r="W105" s="24" t="s">
        <v>41</v>
      </c>
      <c r="X105" s="21">
        <f>SUM($D304:$CU304)</f>
        <v>0</v>
      </c>
      <c r="Y105" s="24" t="s">
        <v>41</v>
      </c>
      <c r="Z105" s="21">
        <f>SUM($D314:$CU314)</f>
        <v>0</v>
      </c>
      <c r="AA105" s="24" t="s">
        <v>41</v>
      </c>
      <c r="AB105" s="21">
        <f>SUM($D324:$CU324)</f>
        <v>0</v>
      </c>
      <c r="AC105" s="24" t="s">
        <v>41</v>
      </c>
      <c r="AD105" s="21">
        <f>SUM($D334:$CU334)</f>
        <v>0</v>
      </c>
      <c r="AE105" s="24" t="s">
        <v>41</v>
      </c>
      <c r="AF105" s="21">
        <f>SUM($D344:$CU344)</f>
        <v>0</v>
      </c>
      <c r="AG105" s="24" t="s">
        <v>41</v>
      </c>
      <c r="AH105" s="21">
        <f>SUM($D354:$CU354)</f>
        <v>0</v>
      </c>
      <c r="AI105" s="24" t="s">
        <v>41</v>
      </c>
      <c r="AJ105" s="21"/>
      <c r="AK105" s="21"/>
      <c r="AL105" s="21"/>
      <c r="AM105" s="21"/>
      <c r="AN105" s="21"/>
      <c r="AO105" s="21"/>
      <c r="AP105" s="21"/>
      <c r="AQ105" s="21"/>
      <c r="AR105" s="21"/>
      <c r="AS105" s="21"/>
      <c r="AT105" s="21"/>
      <c r="AU105" s="21"/>
      <c r="AV105" s="21"/>
      <c r="AW105" s="21"/>
      <c r="AX105" s="21"/>
      <c r="AY105" s="21"/>
      <c r="AZ105" s="21"/>
      <c r="BA105" s="21"/>
      <c r="BB105" s="21"/>
      <c r="BC105" s="21"/>
      <c r="BD105" s="21"/>
      <c r="BE105" s="21"/>
      <c r="BF105" s="21"/>
      <c r="BG105" s="21"/>
      <c r="BH105" s="21"/>
      <c r="BI105" s="21"/>
      <c r="BJ105" s="21"/>
      <c r="BK105" s="21"/>
      <c r="BL105" s="21"/>
      <c r="BM105" s="21"/>
      <c r="BN105" s="21"/>
      <c r="BO105" s="21"/>
      <c r="BP105" s="21"/>
      <c r="BQ105" s="21"/>
      <c r="BR105" s="21"/>
      <c r="BS105" s="21"/>
      <c r="BT105" s="21"/>
      <c r="BU105" s="21"/>
      <c r="BV105" s="21"/>
      <c r="BW105" s="21"/>
      <c r="BX105" s="21"/>
      <c r="BY105" s="21"/>
      <c r="BZ105" s="21"/>
      <c r="CA105" s="21"/>
      <c r="CB105" s="21"/>
      <c r="CC105" s="21"/>
      <c r="CD105" s="21"/>
      <c r="CE105" s="21"/>
      <c r="CF105" s="21"/>
      <c r="CG105" s="21"/>
      <c r="CH105" s="21"/>
      <c r="CI105" s="21"/>
      <c r="CJ105" s="21"/>
      <c r="CK105" s="21"/>
      <c r="CL105" s="21"/>
      <c r="CM105" s="21"/>
      <c r="CN105" s="21"/>
      <c r="CO105" s="21"/>
      <c r="CP105" s="21"/>
      <c r="CQ105" s="21"/>
      <c r="CR105" s="21"/>
      <c r="CS105" s="21"/>
      <c r="CT105" s="21"/>
      <c r="CU105" s="21"/>
      <c r="CV105" s="21"/>
    </row>
    <row r="106" spans="1:100" s="10" customFormat="1" ht="6" customHeight="1">
      <c r="A106" s="21"/>
      <c r="B106" s="11"/>
      <c r="C106" s="11"/>
      <c r="D106" s="11"/>
      <c r="E106" s="21"/>
      <c r="F106" s="11"/>
      <c r="G106" s="21"/>
      <c r="H106" s="11"/>
      <c r="I106" s="21"/>
      <c r="J106" s="11"/>
      <c r="K106" s="21"/>
      <c r="L106" s="11"/>
      <c r="M106" s="21"/>
      <c r="N106" s="11"/>
      <c r="O106" s="21"/>
      <c r="P106" s="11"/>
      <c r="Q106" s="21"/>
      <c r="R106" s="11"/>
      <c r="S106" s="21"/>
      <c r="T106" s="11"/>
      <c r="U106" s="21"/>
      <c r="V106" s="11"/>
      <c r="W106" s="21"/>
      <c r="X106" s="11"/>
      <c r="Y106" s="21"/>
      <c r="Z106" s="11"/>
      <c r="AA106" s="21"/>
      <c r="AB106" s="11"/>
      <c r="AC106" s="21"/>
      <c r="AD106" s="11"/>
      <c r="AE106" s="21"/>
      <c r="AF106" s="11"/>
      <c r="AG106" s="21"/>
      <c r="AH106" s="11"/>
      <c r="AI106" s="2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11"/>
      <c r="BQ106" s="11"/>
      <c r="BR106" s="11"/>
      <c r="BS106" s="11"/>
      <c r="BT106" s="11"/>
      <c r="BU106" s="11"/>
      <c r="BV106" s="11"/>
      <c r="BW106" s="11"/>
      <c r="BX106" s="11"/>
      <c r="BY106" s="11"/>
      <c r="BZ106" s="11"/>
      <c r="CA106" s="11"/>
      <c r="CB106" s="11"/>
      <c r="CC106" s="11"/>
      <c r="CD106" s="11"/>
      <c r="CE106" s="11"/>
      <c r="CF106" s="11"/>
      <c r="CG106" s="11"/>
      <c r="CH106" s="11"/>
      <c r="CI106" s="11"/>
      <c r="CJ106" s="11"/>
      <c r="CK106" s="11"/>
      <c r="CL106" s="11"/>
      <c r="CM106" s="11"/>
      <c r="CN106" s="11"/>
      <c r="CO106" s="11"/>
      <c r="CP106" s="11"/>
      <c r="CQ106" s="11"/>
      <c r="CR106" s="11"/>
      <c r="CS106" s="11"/>
      <c r="CT106" s="11"/>
      <c r="CU106" s="11"/>
      <c r="CV106" s="21"/>
    </row>
    <row r="107" spans="1:100" ht="15" customHeight="1">
      <c r="A107" s="21"/>
      <c r="B107" s="7" t="s">
        <v>13</v>
      </c>
      <c r="C107" s="11"/>
      <c r="D107" s="1"/>
      <c r="E107" s="30"/>
      <c r="F107" s="1"/>
      <c r="G107" s="30"/>
      <c r="H107" s="1"/>
      <c r="I107" s="30"/>
      <c r="J107" s="1"/>
      <c r="K107" s="30"/>
      <c r="L107" s="1"/>
      <c r="M107" s="30"/>
      <c r="N107" s="1"/>
      <c r="O107" s="30"/>
      <c r="P107" s="1"/>
      <c r="Q107" s="30"/>
      <c r="R107" s="1"/>
      <c r="S107" s="30"/>
      <c r="T107" s="1"/>
      <c r="U107" s="30"/>
      <c r="V107" s="1"/>
      <c r="W107" s="30"/>
      <c r="X107" s="1"/>
      <c r="Y107" s="30"/>
      <c r="Z107" s="1"/>
      <c r="AA107" s="30"/>
      <c r="AB107" s="1"/>
      <c r="AC107" s="30"/>
      <c r="AD107" s="1"/>
      <c r="AE107" s="30"/>
      <c r="AF107" s="1"/>
      <c r="AG107" s="30"/>
      <c r="AH107" s="1"/>
      <c r="AI107" s="30"/>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c r="BH107" s="11"/>
      <c r="BI107" s="11"/>
      <c r="BJ107" s="11"/>
      <c r="BK107" s="11"/>
      <c r="BL107" s="11"/>
      <c r="BM107" s="11"/>
      <c r="BN107" s="11"/>
      <c r="BO107" s="11"/>
      <c r="BP107" s="11"/>
      <c r="BQ107" s="11"/>
      <c r="BR107" s="11"/>
      <c r="BS107" s="11"/>
      <c r="BT107" s="11"/>
      <c r="BU107" s="11"/>
      <c r="BV107" s="11"/>
      <c r="BW107" s="11"/>
      <c r="BX107" s="11"/>
      <c r="BY107" s="11"/>
      <c r="BZ107" s="11"/>
      <c r="CA107" s="11"/>
      <c r="CB107" s="11"/>
      <c r="CC107" s="11"/>
      <c r="CD107" s="11"/>
      <c r="CE107" s="11"/>
      <c r="CF107" s="11"/>
      <c r="CG107" s="11"/>
      <c r="CH107" s="11"/>
      <c r="CI107" s="11"/>
      <c r="CJ107" s="11"/>
      <c r="CK107" s="11"/>
      <c r="CL107" s="11"/>
      <c r="CM107" s="11"/>
      <c r="CN107" s="11"/>
      <c r="CO107" s="11"/>
      <c r="CP107" s="11"/>
      <c r="CQ107" s="11"/>
      <c r="CR107" s="11"/>
      <c r="CS107" s="11"/>
      <c r="CT107" s="11"/>
      <c r="CU107" s="11"/>
      <c r="CV107" s="21"/>
    </row>
    <row r="108" spans="1:100" ht="15" customHeight="1">
      <c r="A108" s="21"/>
      <c r="B108" s="7" t="s">
        <v>10</v>
      </c>
      <c r="C108" s="11"/>
      <c r="D108" s="1"/>
      <c r="E108" s="30"/>
      <c r="F108" s="1"/>
      <c r="G108" s="30"/>
      <c r="H108" s="1"/>
      <c r="I108" s="30"/>
      <c r="J108" s="1"/>
      <c r="K108" s="30"/>
      <c r="L108" s="1"/>
      <c r="M108" s="30"/>
      <c r="N108" s="1"/>
      <c r="O108" s="30"/>
      <c r="P108" s="1"/>
      <c r="Q108" s="30"/>
      <c r="R108" s="1"/>
      <c r="S108" s="30"/>
      <c r="T108" s="1"/>
      <c r="U108" s="30"/>
      <c r="V108" s="1"/>
      <c r="W108" s="30"/>
      <c r="X108" s="1"/>
      <c r="Y108" s="30"/>
      <c r="Z108" s="1"/>
      <c r="AA108" s="30"/>
      <c r="AB108" s="1"/>
      <c r="AC108" s="30"/>
      <c r="AD108" s="1"/>
      <c r="AE108" s="30"/>
      <c r="AF108" s="1"/>
      <c r="AG108" s="30"/>
      <c r="AH108" s="1"/>
      <c r="AI108" s="30"/>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c r="BH108" s="11"/>
      <c r="BI108" s="11"/>
      <c r="BJ108" s="11"/>
      <c r="BK108" s="11"/>
      <c r="BL108" s="11"/>
      <c r="BM108" s="11"/>
      <c r="BN108" s="11"/>
      <c r="BO108" s="11"/>
      <c r="BP108" s="11"/>
      <c r="BQ108" s="11"/>
      <c r="BR108" s="11"/>
      <c r="BS108" s="11"/>
      <c r="BT108" s="11"/>
      <c r="BU108" s="11"/>
      <c r="BV108" s="11"/>
      <c r="BW108" s="11"/>
      <c r="BX108" s="11"/>
      <c r="BY108" s="11"/>
      <c r="BZ108" s="11"/>
      <c r="CA108" s="11"/>
      <c r="CB108" s="11"/>
      <c r="CC108" s="11"/>
      <c r="CD108" s="11"/>
      <c r="CE108" s="11"/>
      <c r="CF108" s="11"/>
      <c r="CG108" s="11"/>
      <c r="CH108" s="11"/>
      <c r="CI108" s="11"/>
      <c r="CJ108" s="11"/>
      <c r="CK108" s="11"/>
      <c r="CL108" s="11"/>
      <c r="CM108" s="11"/>
      <c r="CN108" s="11"/>
      <c r="CO108" s="11"/>
      <c r="CP108" s="11"/>
      <c r="CQ108" s="11"/>
      <c r="CR108" s="11"/>
      <c r="CS108" s="11"/>
      <c r="CT108" s="11"/>
      <c r="CU108" s="11"/>
      <c r="CV108" s="21"/>
    </row>
    <row r="109" spans="1:100" ht="15" customHeight="1">
      <c r="A109" s="21"/>
      <c r="B109" s="7" t="s">
        <v>14</v>
      </c>
      <c r="C109" s="11"/>
      <c r="D109" s="1"/>
      <c r="E109" s="30"/>
      <c r="F109" s="1"/>
      <c r="G109" s="30"/>
      <c r="H109" s="1"/>
      <c r="I109" s="30"/>
      <c r="J109" s="1"/>
      <c r="K109" s="30"/>
      <c r="L109" s="1"/>
      <c r="M109" s="30"/>
      <c r="N109" s="1"/>
      <c r="O109" s="30"/>
      <c r="P109" s="1"/>
      <c r="Q109" s="30"/>
      <c r="R109" s="1"/>
      <c r="S109" s="30"/>
      <c r="T109" s="1"/>
      <c r="U109" s="30"/>
      <c r="V109" s="1"/>
      <c r="W109" s="30"/>
      <c r="X109" s="1"/>
      <c r="Y109" s="30"/>
      <c r="Z109" s="1"/>
      <c r="AA109" s="30"/>
      <c r="AB109" s="1"/>
      <c r="AC109" s="30"/>
      <c r="AD109" s="1"/>
      <c r="AE109" s="30"/>
      <c r="AF109" s="1"/>
      <c r="AG109" s="30"/>
      <c r="AH109" s="1"/>
      <c r="AI109" s="30"/>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S109" s="11"/>
      <c r="BT109" s="11"/>
      <c r="BU109" s="11"/>
      <c r="BV109" s="11"/>
      <c r="BW109" s="11"/>
      <c r="BX109" s="11"/>
      <c r="BY109" s="11"/>
      <c r="BZ109" s="11"/>
      <c r="CA109" s="11"/>
      <c r="CB109" s="11"/>
      <c r="CC109" s="11"/>
      <c r="CD109" s="11"/>
      <c r="CE109" s="11"/>
      <c r="CF109" s="11"/>
      <c r="CG109" s="11"/>
      <c r="CH109" s="11"/>
      <c r="CI109" s="11"/>
      <c r="CJ109" s="11"/>
      <c r="CK109" s="11"/>
      <c r="CL109" s="11"/>
      <c r="CM109" s="11"/>
      <c r="CN109" s="11"/>
      <c r="CO109" s="11"/>
      <c r="CP109" s="11"/>
      <c r="CQ109" s="11"/>
      <c r="CR109" s="11"/>
      <c r="CS109" s="11"/>
      <c r="CT109" s="11"/>
      <c r="CU109" s="11"/>
      <c r="CV109" s="21"/>
    </row>
    <row r="110" spans="1:100" ht="15" customHeight="1">
      <c r="A110" s="21"/>
      <c r="B110" s="7" t="s">
        <v>9</v>
      </c>
      <c r="C110" s="11"/>
      <c r="D110" s="1"/>
      <c r="E110" s="30"/>
      <c r="F110" s="1"/>
      <c r="G110" s="30"/>
      <c r="H110" s="1"/>
      <c r="I110" s="30"/>
      <c r="J110" s="1"/>
      <c r="K110" s="30"/>
      <c r="L110" s="1"/>
      <c r="M110" s="30"/>
      <c r="N110" s="1"/>
      <c r="O110" s="30"/>
      <c r="P110" s="1"/>
      <c r="Q110" s="30"/>
      <c r="R110" s="1"/>
      <c r="S110" s="30"/>
      <c r="T110" s="1"/>
      <c r="U110" s="30"/>
      <c r="V110" s="1"/>
      <c r="W110" s="30"/>
      <c r="X110" s="1"/>
      <c r="Y110" s="30"/>
      <c r="Z110" s="1"/>
      <c r="AA110" s="30"/>
      <c r="AB110" s="1"/>
      <c r="AC110" s="30"/>
      <c r="AD110" s="1"/>
      <c r="AE110" s="30"/>
      <c r="AF110" s="1"/>
      <c r="AG110" s="30"/>
      <c r="AH110" s="1"/>
      <c r="AI110" s="30"/>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c r="BR110" s="11"/>
      <c r="BS110" s="11"/>
      <c r="BT110" s="11"/>
      <c r="BU110" s="11"/>
      <c r="BV110" s="11"/>
      <c r="BW110" s="11"/>
      <c r="BX110" s="11"/>
      <c r="BY110" s="11"/>
      <c r="BZ110" s="11"/>
      <c r="CA110" s="11"/>
      <c r="CB110" s="11"/>
      <c r="CC110" s="11"/>
      <c r="CD110" s="11"/>
      <c r="CE110" s="11"/>
      <c r="CF110" s="11"/>
      <c r="CG110" s="11"/>
      <c r="CH110" s="11"/>
      <c r="CI110" s="11"/>
      <c r="CJ110" s="11"/>
      <c r="CK110" s="11"/>
      <c r="CL110" s="11"/>
      <c r="CM110" s="11"/>
      <c r="CN110" s="11"/>
      <c r="CO110" s="11"/>
      <c r="CP110" s="11"/>
      <c r="CQ110" s="11"/>
      <c r="CR110" s="11"/>
      <c r="CS110" s="11"/>
      <c r="CT110" s="11"/>
      <c r="CU110" s="11"/>
      <c r="CV110" s="21"/>
    </row>
    <row r="111" spans="1:100" ht="15" customHeight="1">
      <c r="A111" s="21"/>
      <c r="B111" s="7" t="s">
        <v>22</v>
      </c>
      <c r="C111" s="11"/>
      <c r="D111" s="1"/>
      <c r="E111" s="30"/>
      <c r="F111" s="1"/>
      <c r="G111" s="30"/>
      <c r="H111" s="1"/>
      <c r="I111" s="30"/>
      <c r="J111" s="1"/>
      <c r="K111" s="30"/>
      <c r="L111" s="1"/>
      <c r="M111" s="30"/>
      <c r="N111" s="1"/>
      <c r="O111" s="30"/>
      <c r="P111" s="1"/>
      <c r="Q111" s="30"/>
      <c r="R111" s="1"/>
      <c r="S111" s="30"/>
      <c r="T111" s="1"/>
      <c r="U111" s="30"/>
      <c r="V111" s="1"/>
      <c r="W111" s="30"/>
      <c r="X111" s="1"/>
      <c r="Y111" s="30"/>
      <c r="Z111" s="1"/>
      <c r="AA111" s="30"/>
      <c r="AB111" s="1"/>
      <c r="AC111" s="30"/>
      <c r="AD111" s="1"/>
      <c r="AE111" s="30"/>
      <c r="AF111" s="1"/>
      <c r="AG111" s="30"/>
      <c r="AH111" s="1"/>
      <c r="AI111" s="30"/>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11"/>
      <c r="BQ111" s="11"/>
      <c r="BR111" s="11"/>
      <c r="BS111" s="11"/>
      <c r="BT111" s="11"/>
      <c r="BU111" s="11"/>
      <c r="BV111" s="11"/>
      <c r="BW111" s="11"/>
      <c r="BX111" s="11"/>
      <c r="BY111" s="11"/>
      <c r="BZ111" s="11"/>
      <c r="CA111" s="11"/>
      <c r="CB111" s="11"/>
      <c r="CC111" s="11"/>
      <c r="CD111" s="11"/>
      <c r="CE111" s="11"/>
      <c r="CF111" s="11"/>
      <c r="CG111" s="11"/>
      <c r="CH111" s="11"/>
      <c r="CI111" s="11"/>
      <c r="CJ111" s="11"/>
      <c r="CK111" s="11"/>
      <c r="CL111" s="11"/>
      <c r="CM111" s="11"/>
      <c r="CN111" s="11"/>
      <c r="CO111" s="11"/>
      <c r="CP111" s="11"/>
      <c r="CQ111" s="11"/>
      <c r="CR111" s="11"/>
      <c r="CS111" s="11"/>
      <c r="CT111" s="11"/>
      <c r="CU111" s="11"/>
      <c r="CV111" s="21"/>
    </row>
    <row r="112" spans="1:100" s="9" customFormat="1" ht="15" customHeight="1">
      <c r="A112" s="21"/>
      <c r="B112" s="7" t="s">
        <v>23</v>
      </c>
      <c r="C112" s="11"/>
      <c r="D112" s="16">
        <f>D152</f>
        <v>0</v>
      </c>
      <c r="E112" s="30"/>
      <c r="F112" s="16">
        <f>F152</f>
        <v>0</v>
      </c>
      <c r="G112" s="30"/>
      <c r="H112" s="16">
        <f>H152</f>
        <v>0</v>
      </c>
      <c r="I112" s="30"/>
      <c r="J112" s="16">
        <f>J152</f>
        <v>0</v>
      </c>
      <c r="K112" s="30"/>
      <c r="L112" s="16">
        <f>L152</f>
        <v>0</v>
      </c>
      <c r="M112" s="30"/>
      <c r="N112" s="16">
        <f>N152</f>
        <v>0</v>
      </c>
      <c r="O112" s="30"/>
      <c r="P112" s="16">
        <f>P152</f>
        <v>0</v>
      </c>
      <c r="Q112" s="30"/>
      <c r="R112" s="16">
        <f>R152</f>
        <v>0</v>
      </c>
      <c r="S112" s="30"/>
      <c r="T112" s="16">
        <f>T152</f>
        <v>0</v>
      </c>
      <c r="U112" s="30"/>
      <c r="V112" s="16">
        <f>V152</f>
        <v>0</v>
      </c>
      <c r="W112" s="30"/>
      <c r="X112" s="16">
        <f>X152</f>
        <v>0</v>
      </c>
      <c r="Y112" s="30"/>
      <c r="Z112" s="16">
        <f>Z152</f>
        <v>0</v>
      </c>
      <c r="AA112" s="30"/>
      <c r="AB112" s="16">
        <f>AB152</f>
        <v>0</v>
      </c>
      <c r="AC112" s="30"/>
      <c r="AD112" s="16">
        <f>AD152</f>
        <v>0</v>
      </c>
      <c r="AE112" s="30"/>
      <c r="AF112" s="16">
        <f>AF152</f>
        <v>0</v>
      </c>
      <c r="AG112" s="30"/>
      <c r="AH112" s="16">
        <f>AH152</f>
        <v>0</v>
      </c>
      <c r="AI112" s="30"/>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11"/>
      <c r="BL112" s="11"/>
      <c r="BM112" s="11"/>
      <c r="BN112" s="11"/>
      <c r="BO112" s="11"/>
      <c r="BP112" s="11"/>
      <c r="BQ112" s="11"/>
      <c r="BR112" s="11"/>
      <c r="BS112" s="11"/>
      <c r="BT112" s="11"/>
      <c r="BU112" s="11"/>
      <c r="BV112" s="11"/>
      <c r="BW112" s="11"/>
      <c r="BX112" s="11"/>
      <c r="BY112" s="11"/>
      <c r="BZ112" s="11"/>
      <c r="CA112" s="11"/>
      <c r="CB112" s="11"/>
      <c r="CC112" s="11"/>
      <c r="CD112" s="11"/>
      <c r="CE112" s="11"/>
      <c r="CF112" s="11"/>
      <c r="CG112" s="11"/>
      <c r="CH112" s="11"/>
      <c r="CI112" s="11"/>
      <c r="CJ112" s="11"/>
      <c r="CK112" s="11"/>
      <c r="CL112" s="11"/>
      <c r="CM112" s="11"/>
      <c r="CN112" s="11"/>
      <c r="CO112" s="11"/>
      <c r="CP112" s="11"/>
      <c r="CQ112" s="11"/>
      <c r="CR112" s="11"/>
      <c r="CS112" s="11"/>
      <c r="CT112" s="11"/>
      <c r="CU112" s="11"/>
      <c r="CV112" s="21"/>
    </row>
    <row r="113" spans="1:100" s="14" customFormat="1" ht="6" customHeight="1">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1"/>
      <c r="AY113" s="21"/>
      <c r="AZ113" s="21"/>
      <c r="BA113" s="21"/>
      <c r="BB113" s="21"/>
      <c r="BC113" s="21"/>
      <c r="BD113" s="21"/>
      <c r="BE113" s="21"/>
      <c r="BF113" s="21"/>
      <c r="BG113" s="21"/>
      <c r="BH113" s="21"/>
      <c r="BI113" s="21"/>
      <c r="BJ113" s="21"/>
      <c r="BK113" s="21"/>
      <c r="BL113" s="21"/>
      <c r="BM113" s="21"/>
      <c r="BN113" s="21"/>
      <c r="BO113" s="21"/>
      <c r="BP113" s="21"/>
      <c r="BQ113" s="21"/>
      <c r="BR113" s="21"/>
      <c r="BS113" s="21"/>
      <c r="BT113" s="21"/>
      <c r="BU113" s="21"/>
      <c r="BV113" s="21"/>
      <c r="BW113" s="21"/>
      <c r="BX113" s="21"/>
      <c r="BY113" s="21"/>
      <c r="BZ113" s="21"/>
      <c r="CA113" s="21"/>
      <c r="CB113" s="21"/>
      <c r="CC113" s="21"/>
      <c r="CD113" s="21"/>
      <c r="CE113" s="21"/>
      <c r="CF113" s="21"/>
      <c r="CG113" s="21"/>
      <c r="CH113" s="21"/>
      <c r="CI113" s="21"/>
      <c r="CJ113" s="21"/>
      <c r="CK113" s="21"/>
      <c r="CL113" s="21"/>
      <c r="CM113" s="21"/>
      <c r="CN113" s="21"/>
      <c r="CO113" s="21"/>
      <c r="CP113" s="21"/>
      <c r="CQ113" s="21"/>
      <c r="CR113" s="21"/>
      <c r="CS113" s="21"/>
      <c r="CT113" s="21"/>
      <c r="CU113" s="21"/>
      <c r="CV113" s="21"/>
    </row>
    <row r="114" spans="1:100" ht="15" customHeight="1">
      <c r="A114" s="21"/>
      <c r="B114" s="8" t="s">
        <v>20</v>
      </c>
      <c r="C114" s="11"/>
      <c r="D114" s="16">
        <f>MAX(0,SUM(D107:D112))</f>
        <v>0</v>
      </c>
      <c r="E114" s="30"/>
      <c r="F114" s="16">
        <f>MAX(0,SUM(F107:F112))</f>
        <v>0</v>
      </c>
      <c r="G114" s="30"/>
      <c r="H114" s="16">
        <f>MAX(0,SUM(H107:H112))</f>
        <v>0</v>
      </c>
      <c r="I114" s="30"/>
      <c r="J114" s="16">
        <f>MAX(0,SUM(J107:J112))</f>
        <v>0</v>
      </c>
      <c r="K114" s="30"/>
      <c r="L114" s="16">
        <f>MAX(0,SUM(L107:L112))</f>
        <v>0</v>
      </c>
      <c r="M114" s="30"/>
      <c r="N114" s="16">
        <f>MAX(0,SUM(N107:N112))</f>
        <v>0</v>
      </c>
      <c r="O114" s="30"/>
      <c r="P114" s="16">
        <f>MAX(0,SUM(P107:P112))</f>
        <v>0</v>
      </c>
      <c r="Q114" s="30"/>
      <c r="R114" s="16">
        <f>MAX(0,SUM(R107:R112))</f>
        <v>0</v>
      </c>
      <c r="S114" s="30"/>
      <c r="T114" s="16">
        <f>MAX(0,SUM(T107:T112))</f>
        <v>0</v>
      </c>
      <c r="U114" s="30"/>
      <c r="V114" s="16">
        <f>MAX(0,SUM(V107:V112))</f>
        <v>0</v>
      </c>
      <c r="W114" s="30"/>
      <c r="X114" s="16">
        <f>MAX(0,SUM(X107:X112))</f>
        <v>0</v>
      </c>
      <c r="Y114" s="30"/>
      <c r="Z114" s="16">
        <f>MAX(0,SUM(Z107:Z112))</f>
        <v>0</v>
      </c>
      <c r="AA114" s="30"/>
      <c r="AB114" s="16">
        <f>MAX(0,SUM(AB107:AB112))</f>
        <v>0</v>
      </c>
      <c r="AC114" s="30"/>
      <c r="AD114" s="16">
        <f>MAX(0,SUM(AD107:AD112))</f>
        <v>0</v>
      </c>
      <c r="AE114" s="30"/>
      <c r="AF114" s="16">
        <f>MAX(0,SUM(AF107:AF112))</f>
        <v>0</v>
      </c>
      <c r="AG114" s="30"/>
      <c r="AH114" s="16">
        <f>MAX(0,SUM(AH107:AH112))</f>
        <v>0</v>
      </c>
      <c r="AI114" s="30"/>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c r="BM114" s="11"/>
      <c r="BN114" s="11"/>
      <c r="BO114" s="11"/>
      <c r="BP114" s="11"/>
      <c r="BQ114" s="11"/>
      <c r="BR114" s="11"/>
      <c r="BS114" s="11"/>
      <c r="BT114" s="11"/>
      <c r="BU114" s="11"/>
      <c r="BV114" s="11"/>
      <c r="BW114" s="11"/>
      <c r="BX114" s="11"/>
      <c r="BY114" s="11"/>
      <c r="BZ114" s="11"/>
      <c r="CA114" s="11"/>
      <c r="CB114" s="11"/>
      <c r="CC114" s="11"/>
      <c r="CD114" s="11"/>
      <c r="CE114" s="11"/>
      <c r="CF114" s="11"/>
      <c r="CG114" s="11"/>
      <c r="CH114" s="11"/>
      <c r="CI114" s="11"/>
      <c r="CJ114" s="11"/>
      <c r="CK114" s="11"/>
      <c r="CL114" s="11"/>
      <c r="CM114" s="11"/>
      <c r="CN114" s="11"/>
      <c r="CO114" s="11"/>
      <c r="CP114" s="11"/>
      <c r="CQ114" s="11"/>
      <c r="CR114" s="11"/>
      <c r="CS114" s="11"/>
      <c r="CT114" s="11"/>
      <c r="CU114" s="11"/>
      <c r="CV114" s="21"/>
    </row>
    <row r="115" spans="1:100" s="9" customFormat="1" ht="6" customHeight="1">
      <c r="A115" s="21"/>
      <c r="B115" s="21"/>
      <c r="C115" s="11"/>
      <c r="D115" s="11"/>
      <c r="E115" s="21"/>
      <c r="F115" s="11"/>
      <c r="G115" s="21"/>
      <c r="H115" s="11"/>
      <c r="I115" s="21"/>
      <c r="J115" s="11"/>
      <c r="K115" s="21"/>
      <c r="L115" s="11"/>
      <c r="M115" s="21"/>
      <c r="N115" s="11"/>
      <c r="O115" s="21"/>
      <c r="P115" s="11"/>
      <c r="Q115" s="21"/>
      <c r="R115" s="11"/>
      <c r="S115" s="21"/>
      <c r="T115" s="11"/>
      <c r="U115" s="2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c r="BH115" s="11"/>
      <c r="BI115" s="11"/>
      <c r="BJ115" s="11"/>
      <c r="BK115" s="11"/>
      <c r="BL115" s="11"/>
      <c r="BM115" s="11"/>
      <c r="BN115" s="11"/>
      <c r="BO115" s="11"/>
      <c r="BP115" s="11"/>
      <c r="BQ115" s="11"/>
      <c r="BR115" s="11"/>
      <c r="BS115" s="11"/>
      <c r="BT115" s="11"/>
      <c r="BU115" s="11"/>
      <c r="BV115" s="11"/>
      <c r="BW115" s="11"/>
      <c r="BX115" s="11"/>
      <c r="BY115" s="11"/>
      <c r="BZ115" s="11"/>
      <c r="CA115" s="11"/>
      <c r="CB115" s="11"/>
      <c r="CC115" s="11"/>
      <c r="CD115" s="11"/>
      <c r="CE115" s="11"/>
      <c r="CF115" s="11"/>
      <c r="CG115" s="11"/>
      <c r="CH115" s="11"/>
      <c r="CI115" s="11"/>
      <c r="CJ115" s="11"/>
      <c r="CK115" s="11"/>
      <c r="CL115" s="11"/>
      <c r="CM115" s="11"/>
      <c r="CN115" s="11"/>
      <c r="CO115" s="11"/>
      <c r="CP115" s="11"/>
      <c r="CQ115" s="11"/>
      <c r="CR115" s="11"/>
      <c r="CS115" s="11"/>
      <c r="CT115" s="11"/>
      <c r="CU115" s="11"/>
      <c r="CV115" s="21"/>
    </row>
    <row r="116" spans="1:100" s="9" customFormat="1" ht="15" customHeight="1">
      <c r="A116" s="21"/>
      <c r="B116" s="8" t="s">
        <v>11</v>
      </c>
      <c r="C116" s="11"/>
      <c r="D116" s="35" t="s">
        <v>8</v>
      </c>
      <c r="E116" s="35"/>
      <c r="F116" s="35" t="s">
        <v>8</v>
      </c>
      <c r="G116" s="35"/>
      <c r="H116" s="35" t="s">
        <v>8</v>
      </c>
      <c r="I116" s="35"/>
      <c r="J116" s="35" t="s">
        <v>8</v>
      </c>
      <c r="K116" s="35"/>
      <c r="L116" s="35" t="s">
        <v>8</v>
      </c>
      <c r="M116" s="35"/>
      <c r="N116" s="35" t="s">
        <v>8</v>
      </c>
      <c r="O116" s="35"/>
      <c r="P116" s="35" t="s">
        <v>8</v>
      </c>
      <c r="Q116" s="35"/>
      <c r="R116" s="35" t="s">
        <v>8</v>
      </c>
      <c r="S116" s="35"/>
      <c r="T116" s="35" t="s">
        <v>8</v>
      </c>
      <c r="U116" s="35"/>
      <c r="V116" s="35" t="s">
        <v>8</v>
      </c>
      <c r="W116" s="35"/>
      <c r="X116" s="35" t="s">
        <v>8</v>
      </c>
      <c r="Y116" s="35"/>
      <c r="Z116" s="35" t="s">
        <v>8</v>
      </c>
      <c r="AA116" s="35"/>
      <c r="AB116" s="35" t="s">
        <v>8</v>
      </c>
      <c r="AC116" s="35"/>
      <c r="AD116" s="35" t="s">
        <v>8</v>
      </c>
      <c r="AE116" s="35"/>
      <c r="AF116" s="35" t="s">
        <v>8</v>
      </c>
      <c r="AG116" s="35"/>
      <c r="AH116" s="35" t="s">
        <v>8</v>
      </c>
      <c r="AI116" s="35"/>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1"/>
      <c r="BH116" s="11"/>
      <c r="BI116" s="11"/>
      <c r="BJ116" s="11"/>
      <c r="BK116" s="11"/>
      <c r="BL116" s="11"/>
      <c r="BM116" s="11"/>
      <c r="BN116" s="11"/>
      <c r="BO116" s="11"/>
      <c r="BP116" s="11"/>
      <c r="BQ116" s="11"/>
      <c r="BR116" s="11"/>
      <c r="BS116" s="11"/>
      <c r="BT116" s="11"/>
      <c r="BU116" s="11"/>
      <c r="BV116" s="11"/>
      <c r="BW116" s="11"/>
      <c r="BX116" s="11"/>
      <c r="BY116" s="11"/>
      <c r="BZ116" s="11"/>
      <c r="CA116" s="11"/>
      <c r="CB116" s="11"/>
      <c r="CC116" s="11"/>
      <c r="CD116" s="11"/>
      <c r="CE116" s="11"/>
      <c r="CF116" s="11"/>
      <c r="CG116" s="11"/>
      <c r="CH116" s="11"/>
      <c r="CI116" s="11"/>
      <c r="CJ116" s="11"/>
      <c r="CK116" s="11"/>
      <c r="CL116" s="11"/>
      <c r="CM116" s="11"/>
      <c r="CN116" s="11"/>
      <c r="CO116" s="11"/>
      <c r="CP116" s="11"/>
      <c r="CQ116" s="11"/>
      <c r="CR116" s="11"/>
      <c r="CS116" s="11"/>
      <c r="CT116" s="11"/>
      <c r="CU116" s="11"/>
      <c r="CV116" s="21"/>
    </row>
    <row r="117" spans="1:100" ht="15" customHeight="1">
      <c r="A117" s="21"/>
      <c r="B117" s="11"/>
      <c r="C117" s="11"/>
      <c r="D117" s="11"/>
      <c r="E117" s="21"/>
      <c r="F117" s="11"/>
      <c r="G117" s="21"/>
      <c r="H117" s="11"/>
      <c r="I117" s="21"/>
      <c r="J117" s="11"/>
      <c r="K117" s="21"/>
      <c r="L117" s="11"/>
      <c r="M117" s="21"/>
      <c r="N117" s="11"/>
      <c r="O117" s="21"/>
      <c r="P117" s="11"/>
      <c r="Q117" s="21"/>
      <c r="R117" s="11"/>
      <c r="S117" s="21"/>
      <c r="T117" s="11"/>
      <c r="U117" s="21"/>
      <c r="V117" s="11"/>
      <c r="W117" s="21"/>
      <c r="X117" s="11"/>
      <c r="Y117" s="21"/>
      <c r="Z117" s="11"/>
      <c r="AA117" s="2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1"/>
      <c r="BH117" s="11"/>
      <c r="BI117" s="11"/>
      <c r="BJ117" s="11"/>
      <c r="BK117" s="11"/>
      <c r="BL117" s="11"/>
      <c r="BM117" s="11"/>
      <c r="BN117" s="11"/>
      <c r="BO117" s="11"/>
      <c r="BP117" s="11"/>
      <c r="BQ117" s="11"/>
      <c r="BR117" s="11"/>
      <c r="BS117" s="11"/>
      <c r="BT117" s="11"/>
      <c r="BU117" s="11"/>
      <c r="BV117" s="11"/>
      <c r="BW117" s="11"/>
      <c r="BX117" s="11"/>
      <c r="BY117" s="11"/>
      <c r="BZ117" s="11"/>
      <c r="CA117" s="11"/>
      <c r="CB117" s="11"/>
      <c r="CC117" s="11"/>
      <c r="CD117" s="11"/>
      <c r="CE117" s="11"/>
      <c r="CF117" s="11"/>
      <c r="CG117" s="11"/>
      <c r="CH117" s="11"/>
      <c r="CI117" s="11"/>
      <c r="CJ117" s="11"/>
      <c r="CK117" s="11"/>
      <c r="CL117" s="11"/>
      <c r="CM117" s="11"/>
      <c r="CN117" s="11"/>
      <c r="CO117" s="11"/>
      <c r="CP117" s="11"/>
      <c r="CQ117" s="11"/>
      <c r="CR117" s="11"/>
      <c r="CS117" s="11"/>
      <c r="CT117" s="11"/>
      <c r="CU117" s="11"/>
      <c r="CV117" s="21"/>
    </row>
    <row r="118" spans="1:100" ht="15" customHeight="1">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c r="BK118" s="21"/>
      <c r="BL118" s="21"/>
      <c r="BM118" s="21"/>
      <c r="BN118" s="21"/>
      <c r="BO118" s="21"/>
      <c r="BP118" s="21"/>
      <c r="BQ118" s="21"/>
      <c r="BR118" s="21"/>
      <c r="BS118" s="21"/>
      <c r="BT118" s="21"/>
      <c r="BU118" s="21"/>
      <c r="BV118" s="21"/>
      <c r="BW118" s="21"/>
      <c r="BX118" s="21"/>
      <c r="BY118" s="21"/>
      <c r="BZ118" s="21"/>
      <c r="CA118" s="21"/>
      <c r="CB118" s="21"/>
      <c r="CC118" s="21"/>
      <c r="CD118" s="21"/>
      <c r="CE118" s="21"/>
      <c r="CF118" s="21"/>
      <c r="CG118" s="21"/>
      <c r="CH118" s="21"/>
      <c r="CI118" s="21"/>
      <c r="CJ118" s="21"/>
      <c r="CK118" s="21"/>
      <c r="CL118" s="21"/>
      <c r="CM118" s="21"/>
      <c r="CN118" s="21"/>
      <c r="CO118" s="21"/>
      <c r="CP118" s="21"/>
      <c r="CQ118" s="21"/>
      <c r="CR118" s="21"/>
      <c r="CS118" s="21"/>
      <c r="CT118" s="21"/>
      <c r="CU118" s="21"/>
      <c r="CV118" s="21"/>
    </row>
    <row r="119" spans="1:100" ht="15" customHeight="1" hidden="1">
      <c r="A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c r="BK119" s="21"/>
      <c r="BL119" s="21"/>
      <c r="BM119" s="21"/>
      <c r="BN119" s="21"/>
      <c r="BO119" s="21"/>
      <c r="BP119" s="21"/>
      <c r="BQ119" s="21"/>
      <c r="BR119" s="21"/>
      <c r="BS119" s="21"/>
      <c r="BT119" s="21"/>
      <c r="BU119" s="21"/>
      <c r="BV119" s="21"/>
      <c r="BW119" s="21"/>
      <c r="BX119" s="21"/>
      <c r="BY119" s="21"/>
      <c r="BZ119" s="21"/>
      <c r="CA119" s="21"/>
      <c r="CB119" s="21"/>
      <c r="CC119" s="21"/>
      <c r="CD119" s="21"/>
      <c r="CE119" s="21"/>
      <c r="CF119" s="21"/>
      <c r="CG119" s="21"/>
      <c r="CH119" s="21"/>
      <c r="CI119" s="21"/>
      <c r="CJ119" s="21"/>
      <c r="CK119" s="21"/>
      <c r="CL119" s="21"/>
      <c r="CM119" s="21"/>
      <c r="CN119" s="21"/>
      <c r="CO119" s="21"/>
      <c r="CP119" s="21"/>
      <c r="CQ119" s="21"/>
      <c r="CR119" s="21"/>
      <c r="CS119" s="21"/>
      <c r="CT119" s="21"/>
      <c r="CU119" s="21"/>
      <c r="CV119" s="21"/>
    </row>
    <row r="120" spans="1:100" ht="15" customHeight="1" hidden="1">
      <c r="A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c r="BK120" s="21"/>
      <c r="BL120" s="21"/>
      <c r="BM120" s="21"/>
      <c r="BN120" s="21"/>
      <c r="BO120" s="21"/>
      <c r="BP120" s="21"/>
      <c r="BQ120" s="21"/>
      <c r="BR120" s="21"/>
      <c r="BS120" s="21"/>
      <c r="BT120" s="21"/>
      <c r="BU120" s="21"/>
      <c r="BV120" s="21"/>
      <c r="BW120" s="21"/>
      <c r="BX120" s="21"/>
      <c r="BY120" s="21"/>
      <c r="BZ120" s="21"/>
      <c r="CA120" s="21"/>
      <c r="CB120" s="21"/>
      <c r="CC120" s="21"/>
      <c r="CD120" s="21"/>
      <c r="CE120" s="21"/>
      <c r="CF120" s="21"/>
      <c r="CG120" s="21"/>
      <c r="CH120" s="21"/>
      <c r="CI120" s="21"/>
      <c r="CJ120" s="21"/>
      <c r="CK120" s="21"/>
      <c r="CL120" s="21"/>
      <c r="CM120" s="21"/>
      <c r="CN120" s="21"/>
      <c r="CO120" s="21"/>
      <c r="CP120" s="21"/>
      <c r="CQ120" s="21"/>
      <c r="CR120" s="21"/>
      <c r="CS120" s="21"/>
      <c r="CT120" s="21"/>
      <c r="CU120" s="21"/>
      <c r="CV120" s="21"/>
    </row>
    <row r="121" spans="1:100" ht="15" customHeight="1" hidden="1">
      <c r="A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c r="BK121" s="21"/>
      <c r="BL121" s="21"/>
      <c r="BM121" s="21"/>
      <c r="BN121" s="21"/>
      <c r="BO121" s="21"/>
      <c r="BP121" s="21"/>
      <c r="BQ121" s="21"/>
      <c r="BR121" s="21"/>
      <c r="BS121" s="21"/>
      <c r="BT121" s="21"/>
      <c r="BU121" s="21"/>
      <c r="BV121" s="21"/>
      <c r="BW121" s="21"/>
      <c r="BX121" s="21"/>
      <c r="BY121" s="21"/>
      <c r="BZ121" s="21"/>
      <c r="CA121" s="21"/>
      <c r="CB121" s="21"/>
      <c r="CC121" s="21"/>
      <c r="CD121" s="21"/>
      <c r="CE121" s="21"/>
      <c r="CF121" s="21"/>
      <c r="CG121" s="21"/>
      <c r="CH121" s="21"/>
      <c r="CI121" s="21"/>
      <c r="CJ121" s="21"/>
      <c r="CK121" s="21"/>
      <c r="CL121" s="21"/>
      <c r="CM121" s="21"/>
      <c r="CN121" s="21"/>
      <c r="CO121" s="21"/>
      <c r="CP121" s="21"/>
      <c r="CQ121" s="21"/>
      <c r="CR121" s="21"/>
      <c r="CS121" s="21"/>
      <c r="CT121" s="21"/>
      <c r="CU121" s="21"/>
      <c r="CV121" s="21"/>
    </row>
    <row r="122" spans="1:100" s="9" customFormat="1" ht="15" customHeight="1" hidden="1">
      <c r="A122" s="21"/>
      <c r="B122"/>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1"/>
      <c r="BF122" s="11"/>
      <c r="BG122" s="11"/>
      <c r="BH122" s="11"/>
      <c r="BI122" s="11"/>
      <c r="BJ122" s="11"/>
      <c r="BK122" s="11"/>
      <c r="BL122" s="11"/>
      <c r="BM122" s="11"/>
      <c r="BN122" s="11"/>
      <c r="BO122" s="11"/>
      <c r="BP122" s="11"/>
      <c r="BQ122" s="11"/>
      <c r="BR122" s="11"/>
      <c r="BS122" s="11"/>
      <c r="BT122" s="11"/>
      <c r="BU122" s="11"/>
      <c r="BV122" s="11"/>
      <c r="BW122" s="11"/>
      <c r="BX122" s="11"/>
      <c r="BY122" s="11"/>
      <c r="BZ122" s="11"/>
      <c r="CA122" s="11"/>
      <c r="CB122" s="11"/>
      <c r="CC122" s="11"/>
      <c r="CD122" s="11"/>
      <c r="CE122" s="11"/>
      <c r="CF122" s="11"/>
      <c r="CG122" s="11"/>
      <c r="CH122" s="11"/>
      <c r="CI122" s="11"/>
      <c r="CJ122" s="11"/>
      <c r="CK122" s="11"/>
      <c r="CL122" s="11"/>
      <c r="CM122" s="11"/>
      <c r="CN122" s="11"/>
      <c r="CO122" s="11"/>
      <c r="CP122" s="11"/>
      <c r="CQ122" s="11"/>
      <c r="CR122" s="11"/>
      <c r="CS122" s="11"/>
      <c r="CT122" s="11"/>
      <c r="CU122" s="11"/>
      <c r="CV122" s="21"/>
    </row>
    <row r="123" spans="1:100" s="9" customFormat="1" ht="15" customHeight="1" hidden="1">
      <c r="A123" s="21"/>
      <c r="B123"/>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c r="AY123" s="11"/>
      <c r="AZ123" s="11"/>
      <c r="BA123" s="11"/>
      <c r="BB123" s="11"/>
      <c r="BC123" s="11"/>
      <c r="BD123" s="11"/>
      <c r="BE123" s="11"/>
      <c r="BF123" s="11"/>
      <c r="BG123" s="11"/>
      <c r="BH123" s="11"/>
      <c r="BI123" s="11"/>
      <c r="BJ123" s="11"/>
      <c r="BK123" s="11"/>
      <c r="BL123" s="11"/>
      <c r="BM123" s="11"/>
      <c r="BN123" s="11"/>
      <c r="BO123" s="11"/>
      <c r="BP123" s="11"/>
      <c r="BQ123" s="11"/>
      <c r="BR123" s="11"/>
      <c r="BS123" s="11"/>
      <c r="BT123" s="11"/>
      <c r="BU123" s="11"/>
      <c r="BV123" s="11"/>
      <c r="BW123" s="11"/>
      <c r="BX123" s="11"/>
      <c r="BY123" s="11"/>
      <c r="BZ123" s="11"/>
      <c r="CA123" s="11"/>
      <c r="CB123" s="11"/>
      <c r="CC123" s="11"/>
      <c r="CD123" s="11"/>
      <c r="CE123" s="11"/>
      <c r="CF123" s="11"/>
      <c r="CG123" s="11"/>
      <c r="CH123" s="11"/>
      <c r="CI123" s="11"/>
      <c r="CJ123" s="11"/>
      <c r="CK123" s="11"/>
      <c r="CL123" s="11"/>
      <c r="CM123" s="11"/>
      <c r="CN123" s="11"/>
      <c r="CO123" s="11"/>
      <c r="CP123" s="11"/>
      <c r="CQ123" s="11"/>
      <c r="CR123" s="11"/>
      <c r="CS123" s="11"/>
      <c r="CT123" s="11"/>
      <c r="CU123" s="11"/>
      <c r="CV123" s="21"/>
    </row>
    <row r="124" spans="1:100" s="9" customFormat="1" ht="15" customHeight="1" hidden="1">
      <c r="A124" s="21"/>
      <c r="B124"/>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c r="AY124" s="11"/>
      <c r="AZ124" s="11"/>
      <c r="BA124" s="11"/>
      <c r="BB124" s="11"/>
      <c r="BC124" s="11"/>
      <c r="BD124" s="11"/>
      <c r="BE124" s="11"/>
      <c r="BF124" s="11"/>
      <c r="BG124" s="11"/>
      <c r="BH124" s="11"/>
      <c r="BI124" s="11"/>
      <c r="BJ124" s="11"/>
      <c r="BK124" s="11"/>
      <c r="BL124" s="11"/>
      <c r="BM124" s="11"/>
      <c r="BN124" s="11"/>
      <c r="BO124" s="11"/>
      <c r="BP124" s="11"/>
      <c r="BQ124" s="11"/>
      <c r="BR124" s="11"/>
      <c r="BS124" s="11"/>
      <c r="BT124" s="11"/>
      <c r="BU124" s="11"/>
      <c r="BV124" s="11"/>
      <c r="BW124" s="11"/>
      <c r="BX124" s="11"/>
      <c r="BY124" s="11"/>
      <c r="BZ124" s="11"/>
      <c r="CA124" s="11"/>
      <c r="CB124" s="11"/>
      <c r="CC124" s="11"/>
      <c r="CD124" s="11"/>
      <c r="CE124" s="11"/>
      <c r="CF124" s="11"/>
      <c r="CG124" s="11"/>
      <c r="CH124" s="11"/>
      <c r="CI124" s="11"/>
      <c r="CJ124" s="11"/>
      <c r="CK124" s="11"/>
      <c r="CL124" s="11"/>
      <c r="CM124" s="11"/>
      <c r="CN124" s="11"/>
      <c r="CO124" s="11"/>
      <c r="CP124" s="11"/>
      <c r="CQ124" s="11"/>
      <c r="CR124" s="11"/>
      <c r="CS124" s="11"/>
      <c r="CT124" s="11"/>
      <c r="CU124" s="11"/>
      <c r="CV124" s="21"/>
    </row>
    <row r="125" spans="1:100" s="9" customFormat="1" ht="15" customHeight="1">
      <c r="A125" s="21"/>
      <c r="B125" s="8" t="s">
        <v>24</v>
      </c>
      <c r="C125" s="11"/>
      <c r="D125" s="16">
        <f>IF($B$103*$D$102,IF((D103&lt;subsidy_start_date)+(D102&gt;subsidy_end_date),0,business_max),0)</f>
        <v>0</v>
      </c>
      <c r="E125" s="30"/>
      <c r="F125" s="16">
        <f>IF((F103&lt;subsidy_start_date)+(F102&gt;subsidy_end_date),0,D127)</f>
        <v>0</v>
      </c>
      <c r="G125" s="30"/>
      <c r="H125" s="16">
        <f>IF((H103&lt;subsidy_start_date)+(H102&gt;subsidy_end_date),0,F127)</f>
        <v>0</v>
      </c>
      <c r="I125" s="30"/>
      <c r="J125" s="16">
        <f>IF((J103&lt;subsidy_start_date)+(J102&gt;subsidy_end_date),0,H127)</f>
        <v>0</v>
      </c>
      <c r="K125" s="30"/>
      <c r="L125" s="16">
        <f>IF((L103&lt;subsidy_start_date)+(L102&gt;subsidy_end_date),0,J127)</f>
        <v>0</v>
      </c>
      <c r="M125" s="30"/>
      <c r="N125" s="16">
        <f>IF((N103&lt;subsidy_start_date)+(N102&gt;subsidy_end_date),0,L127)</f>
        <v>0</v>
      </c>
      <c r="O125" s="30"/>
      <c r="P125" s="16">
        <f>IF((P103&lt;subsidy_start_date)+(P102&gt;subsidy_end_date),0,N127)</f>
        <v>0</v>
      </c>
      <c r="Q125" s="30"/>
      <c r="R125" s="16">
        <f>IF((R103&lt;subsidy_start_date)+(R102&gt;subsidy_end_date),0,P127)</f>
        <v>0</v>
      </c>
      <c r="S125" s="30"/>
      <c r="T125" s="16">
        <f>IF((T103&lt;subsidy_start_date)+(T102&gt;subsidy_end_date),0,R127)</f>
        <v>0</v>
      </c>
      <c r="U125" s="30"/>
      <c r="V125" s="16">
        <f>IF((V103&lt;subsidy_start_date)+(V102&gt;subsidy_end_date),0,T127)</f>
        <v>0</v>
      </c>
      <c r="W125" s="30"/>
      <c r="X125" s="16">
        <f>IF((X103&lt;subsidy_start_date)+(X102&gt;subsidy_end_date),0,V127)</f>
        <v>0</v>
      </c>
      <c r="Y125" s="30"/>
      <c r="Z125" s="16">
        <f>IF((Z103&lt;subsidy_start_date)+(Z102&gt;subsidy_end_date),0,X127)</f>
        <v>0</v>
      </c>
      <c r="AA125" s="30"/>
      <c r="AB125" s="16">
        <f>IF((AB103&lt;subsidy_start_date)+(AB102&gt;subsidy_end_date),0,Z127)</f>
        <v>0</v>
      </c>
      <c r="AC125" s="30"/>
      <c r="AD125" s="16">
        <f>IF((AD103&lt;subsidy_start_date)+(AD102&gt;subsidy_end_date),0,AB127)</f>
        <v>0</v>
      </c>
      <c r="AE125" s="30"/>
      <c r="AF125" s="16">
        <f>IF((AF103&lt;subsidy_start_date)+(AF102&gt;subsidy_end_date),0,AD127)</f>
        <v>0</v>
      </c>
      <c r="AG125" s="30"/>
      <c r="AH125" s="16">
        <f>IF((AH103&lt;subsidy_start_date)+(AH102&gt;subsidy_end_date),0,AF127)</f>
        <v>0</v>
      </c>
      <c r="AI125" s="30"/>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1"/>
      <c r="BF125" s="11"/>
      <c r="BG125" s="11"/>
      <c r="BH125" s="11"/>
      <c r="BI125" s="11"/>
      <c r="BJ125" s="11"/>
      <c r="BK125" s="11"/>
      <c r="BL125" s="11"/>
      <c r="BM125" s="11"/>
      <c r="BN125" s="11"/>
      <c r="BO125" s="11"/>
      <c r="BP125" s="11"/>
      <c r="BQ125" s="11"/>
      <c r="BR125" s="11"/>
      <c r="BS125" s="11"/>
      <c r="BT125" s="11"/>
      <c r="BU125" s="11"/>
      <c r="BV125" s="11"/>
      <c r="BW125" s="11"/>
      <c r="BX125" s="11"/>
      <c r="BY125" s="11"/>
      <c r="BZ125" s="11"/>
      <c r="CA125" s="11"/>
      <c r="CB125" s="11"/>
      <c r="CC125" s="11"/>
      <c r="CD125" s="11"/>
      <c r="CE125" s="11"/>
      <c r="CF125" s="11"/>
      <c r="CG125" s="11"/>
      <c r="CH125" s="11"/>
      <c r="CI125" s="11"/>
      <c r="CJ125" s="11"/>
      <c r="CK125" s="11"/>
      <c r="CL125" s="11"/>
      <c r="CM125" s="11"/>
      <c r="CN125" s="11"/>
      <c r="CO125" s="11"/>
      <c r="CP125" s="11"/>
      <c r="CQ125" s="11"/>
      <c r="CR125" s="11"/>
      <c r="CS125" s="11"/>
      <c r="CT125" s="11"/>
      <c r="CU125" s="11"/>
      <c r="CV125" s="21"/>
    </row>
    <row r="126" spans="1:100" s="9" customFormat="1" ht="15" customHeight="1">
      <c r="A126" s="21"/>
      <c r="B126" s="7" t="s">
        <v>34</v>
      </c>
      <c r="C126" s="11"/>
      <c r="D126" s="16">
        <f>-D151</f>
        <v>0</v>
      </c>
      <c r="E126" s="30"/>
      <c r="F126" s="16">
        <f>-F151</f>
        <v>0</v>
      </c>
      <c r="G126" s="30"/>
      <c r="H126" s="16">
        <f>-H151</f>
        <v>0</v>
      </c>
      <c r="I126" s="30"/>
      <c r="J126" s="16">
        <f>-J151</f>
        <v>0</v>
      </c>
      <c r="K126" s="30"/>
      <c r="L126" s="16">
        <f>-L151</f>
        <v>0</v>
      </c>
      <c r="M126" s="30"/>
      <c r="N126" s="16">
        <f>-N151</f>
        <v>0</v>
      </c>
      <c r="O126" s="30"/>
      <c r="P126" s="16">
        <f>-P151</f>
        <v>0</v>
      </c>
      <c r="Q126" s="30"/>
      <c r="R126" s="16">
        <f>-R151</f>
        <v>0</v>
      </c>
      <c r="S126" s="30"/>
      <c r="T126" s="16">
        <f>-T151</f>
        <v>0</v>
      </c>
      <c r="U126" s="30"/>
      <c r="V126" s="16">
        <f>-V151</f>
        <v>0</v>
      </c>
      <c r="W126" s="30"/>
      <c r="X126" s="16">
        <f>-X151</f>
        <v>0</v>
      </c>
      <c r="Y126" s="30"/>
      <c r="Z126" s="16">
        <f>-Z151</f>
        <v>0</v>
      </c>
      <c r="AA126" s="30"/>
      <c r="AB126" s="16">
        <f>-AB151</f>
        <v>0</v>
      </c>
      <c r="AC126" s="30"/>
      <c r="AD126" s="16">
        <f>-AD151</f>
        <v>0</v>
      </c>
      <c r="AE126" s="30"/>
      <c r="AF126" s="16">
        <f>-AF151</f>
        <v>0</v>
      </c>
      <c r="AG126" s="30"/>
      <c r="AH126" s="16">
        <f>-AH151</f>
        <v>0</v>
      </c>
      <c r="AI126" s="30"/>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1"/>
      <c r="BF126" s="11"/>
      <c r="BG126" s="11"/>
      <c r="BH126" s="11"/>
      <c r="BI126" s="11"/>
      <c r="BJ126" s="11"/>
      <c r="BK126" s="11"/>
      <c r="BL126" s="11"/>
      <c r="BM126" s="11"/>
      <c r="BN126" s="11"/>
      <c r="BO126" s="11"/>
      <c r="BP126" s="11"/>
      <c r="BQ126" s="11"/>
      <c r="BR126" s="11"/>
      <c r="BS126" s="11"/>
      <c r="BT126" s="11"/>
      <c r="BU126" s="11"/>
      <c r="BV126" s="11"/>
      <c r="BW126" s="11"/>
      <c r="BX126" s="11"/>
      <c r="BY126" s="11"/>
      <c r="BZ126" s="11"/>
      <c r="CA126" s="11"/>
      <c r="CB126" s="11"/>
      <c r="CC126" s="11"/>
      <c r="CD126" s="11"/>
      <c r="CE126" s="11"/>
      <c r="CF126" s="11"/>
      <c r="CG126" s="11"/>
      <c r="CH126" s="11"/>
      <c r="CI126" s="11"/>
      <c r="CJ126" s="11"/>
      <c r="CK126" s="11"/>
      <c r="CL126" s="11"/>
      <c r="CM126" s="11"/>
      <c r="CN126" s="11"/>
      <c r="CO126" s="11"/>
      <c r="CP126" s="11"/>
      <c r="CQ126" s="11"/>
      <c r="CR126" s="11"/>
      <c r="CS126" s="11"/>
      <c r="CT126" s="11"/>
      <c r="CU126" s="11"/>
      <c r="CV126" s="21"/>
    </row>
    <row r="127" spans="1:100" s="9" customFormat="1" ht="15" customHeight="1">
      <c r="A127" s="21"/>
      <c r="B127" s="8" t="s">
        <v>25</v>
      </c>
      <c r="C127" s="11"/>
      <c r="D127" s="16">
        <f>D125+D126</f>
        <v>0</v>
      </c>
      <c r="E127" s="30"/>
      <c r="F127" s="16">
        <f>F125+F126</f>
        <v>0</v>
      </c>
      <c r="G127" s="30"/>
      <c r="H127" s="16">
        <f>H125+H126</f>
        <v>0</v>
      </c>
      <c r="I127" s="30"/>
      <c r="J127" s="16">
        <f>J125+J126</f>
        <v>0</v>
      </c>
      <c r="K127" s="30"/>
      <c r="L127" s="16">
        <f>L125+L126</f>
        <v>0</v>
      </c>
      <c r="M127" s="30"/>
      <c r="N127" s="16">
        <f>N125+N126</f>
        <v>0</v>
      </c>
      <c r="O127" s="30"/>
      <c r="P127" s="16">
        <f>P125+P126</f>
        <v>0</v>
      </c>
      <c r="Q127" s="30"/>
      <c r="R127" s="16">
        <f>R125+R126</f>
        <v>0</v>
      </c>
      <c r="S127" s="30"/>
      <c r="T127" s="16">
        <f>T125+T126</f>
        <v>0</v>
      </c>
      <c r="U127" s="30"/>
      <c r="V127" s="16">
        <f>V125+V126</f>
        <v>0</v>
      </c>
      <c r="W127" s="30"/>
      <c r="X127" s="16">
        <f>X125+X126</f>
        <v>0</v>
      </c>
      <c r="Y127" s="30"/>
      <c r="Z127" s="16">
        <f>Z125+Z126</f>
        <v>0</v>
      </c>
      <c r="AA127" s="30"/>
      <c r="AB127" s="16">
        <f>AB125+AB126</f>
        <v>0</v>
      </c>
      <c r="AC127" s="30"/>
      <c r="AD127" s="16">
        <f>AD125+AD126</f>
        <v>0</v>
      </c>
      <c r="AE127" s="30"/>
      <c r="AF127" s="16">
        <f>AF125+AF126</f>
        <v>0</v>
      </c>
      <c r="AG127" s="30"/>
      <c r="AH127" s="16">
        <f>AH125+AH126</f>
        <v>0</v>
      </c>
      <c r="AI127" s="30"/>
      <c r="AJ127" s="11"/>
      <c r="AK127" s="11"/>
      <c r="AL127" s="11"/>
      <c r="AM127" s="11"/>
      <c r="AN127" s="11"/>
      <c r="AO127" s="11"/>
      <c r="AP127" s="11"/>
      <c r="AQ127" s="11"/>
      <c r="AR127" s="11"/>
      <c r="AS127" s="11"/>
      <c r="AT127" s="11"/>
      <c r="AU127" s="11"/>
      <c r="AV127" s="11"/>
      <c r="AW127" s="11"/>
      <c r="AX127" s="11"/>
      <c r="AY127" s="11"/>
      <c r="AZ127" s="11"/>
      <c r="BA127" s="11"/>
      <c r="BB127" s="11"/>
      <c r="BC127" s="11"/>
      <c r="BD127" s="11"/>
      <c r="BE127" s="11"/>
      <c r="BF127" s="11"/>
      <c r="BG127" s="11"/>
      <c r="BH127" s="11"/>
      <c r="BI127" s="11"/>
      <c r="BJ127" s="11"/>
      <c r="BK127" s="11"/>
      <c r="BL127" s="11"/>
      <c r="BM127" s="11"/>
      <c r="BN127" s="11"/>
      <c r="BO127" s="11"/>
      <c r="BP127" s="11"/>
      <c r="BQ127" s="11"/>
      <c r="BR127" s="11"/>
      <c r="BS127" s="11"/>
      <c r="BT127" s="11"/>
      <c r="BU127" s="11"/>
      <c r="BV127" s="11"/>
      <c r="BW127" s="11"/>
      <c r="BX127" s="11"/>
      <c r="BY127" s="11"/>
      <c r="BZ127" s="11"/>
      <c r="CA127" s="11"/>
      <c r="CB127" s="11"/>
      <c r="CC127" s="11"/>
      <c r="CD127" s="11"/>
      <c r="CE127" s="11"/>
      <c r="CF127" s="11"/>
      <c r="CG127" s="11"/>
      <c r="CH127" s="11"/>
      <c r="CI127" s="11"/>
      <c r="CJ127" s="11"/>
      <c r="CK127" s="11"/>
      <c r="CL127" s="11"/>
      <c r="CM127" s="11"/>
      <c r="CN127" s="11"/>
      <c r="CO127" s="11"/>
      <c r="CP127" s="11"/>
      <c r="CQ127" s="11"/>
      <c r="CR127" s="11"/>
      <c r="CS127" s="11"/>
      <c r="CT127" s="11"/>
      <c r="CU127" s="11"/>
      <c r="CV127" s="21"/>
    </row>
    <row r="128" spans="1:100" s="9" customFormat="1" ht="15" customHeight="1">
      <c r="A128" s="2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1"/>
      <c r="AZ128" s="11"/>
      <c r="BA128" s="11"/>
      <c r="BB128" s="11"/>
      <c r="BC128" s="11"/>
      <c r="BD128" s="11"/>
      <c r="BE128" s="11"/>
      <c r="BF128" s="11"/>
      <c r="BG128" s="11"/>
      <c r="BH128" s="11"/>
      <c r="BI128" s="11"/>
      <c r="BJ128" s="11"/>
      <c r="BK128" s="11"/>
      <c r="BL128" s="11"/>
      <c r="BM128" s="11"/>
      <c r="BN128" s="11"/>
      <c r="BO128" s="11"/>
      <c r="BP128" s="11"/>
      <c r="BQ128" s="11"/>
      <c r="BR128" s="11"/>
      <c r="BS128" s="11"/>
      <c r="BT128" s="11"/>
      <c r="BU128" s="11"/>
      <c r="BV128" s="11"/>
      <c r="BW128" s="11"/>
      <c r="BX128" s="11"/>
      <c r="BY128" s="11"/>
      <c r="BZ128" s="11"/>
      <c r="CA128" s="11"/>
      <c r="CB128" s="11"/>
      <c r="CC128" s="11"/>
      <c r="CD128" s="11"/>
      <c r="CE128" s="11"/>
      <c r="CF128" s="11"/>
      <c r="CG128" s="11"/>
      <c r="CH128" s="11"/>
      <c r="CI128" s="11"/>
      <c r="CJ128" s="11"/>
      <c r="CK128" s="11"/>
      <c r="CL128" s="11"/>
      <c r="CM128" s="11"/>
      <c r="CN128" s="11"/>
      <c r="CO128" s="11"/>
      <c r="CP128" s="11"/>
      <c r="CQ128" s="11"/>
      <c r="CR128" s="11"/>
      <c r="CS128" s="11"/>
      <c r="CT128" s="11"/>
      <c r="CU128" s="11"/>
      <c r="CV128" s="21"/>
    </row>
    <row r="129" spans="1:100" s="9" customFormat="1" ht="15" customHeight="1" hidden="1">
      <c r="A129" s="21"/>
      <c r="B129"/>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c r="BE129" s="11"/>
      <c r="BF129" s="11"/>
      <c r="BG129" s="11"/>
      <c r="BH129" s="11"/>
      <c r="BI129" s="11"/>
      <c r="BJ129" s="11"/>
      <c r="BK129" s="11"/>
      <c r="BL129" s="11"/>
      <c r="BM129" s="11"/>
      <c r="BN129" s="11"/>
      <c r="BO129" s="11"/>
      <c r="BP129" s="11"/>
      <c r="BQ129" s="11"/>
      <c r="BR129" s="11"/>
      <c r="BS129" s="11"/>
      <c r="BT129" s="11"/>
      <c r="BU129" s="11"/>
      <c r="BV129" s="11"/>
      <c r="BW129" s="11"/>
      <c r="BX129" s="11"/>
      <c r="BY129" s="11"/>
      <c r="BZ129" s="11"/>
      <c r="CA129" s="11"/>
      <c r="CB129" s="11"/>
      <c r="CC129" s="11"/>
      <c r="CD129" s="11"/>
      <c r="CE129" s="11"/>
      <c r="CF129" s="11"/>
      <c r="CG129" s="11"/>
      <c r="CH129" s="11"/>
      <c r="CI129" s="11"/>
      <c r="CJ129" s="11"/>
      <c r="CK129" s="11"/>
      <c r="CL129" s="11"/>
      <c r="CM129" s="11"/>
      <c r="CN129" s="11"/>
      <c r="CO129" s="11"/>
      <c r="CP129" s="11"/>
      <c r="CQ129" s="11"/>
      <c r="CR129" s="11"/>
      <c r="CS129" s="11"/>
      <c r="CT129" s="11"/>
      <c r="CU129" s="11"/>
      <c r="CV129" s="21"/>
    </row>
    <row r="130" spans="1:100" s="9" customFormat="1" ht="15" customHeight="1" hidden="1">
      <c r="A130" s="21"/>
      <c r="B130"/>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c r="BC130" s="11"/>
      <c r="BD130" s="11"/>
      <c r="BE130" s="11"/>
      <c r="BF130" s="11"/>
      <c r="BG130" s="11"/>
      <c r="BH130" s="11"/>
      <c r="BI130" s="11"/>
      <c r="BJ130" s="11"/>
      <c r="BK130" s="11"/>
      <c r="BL130" s="11"/>
      <c r="BM130" s="11"/>
      <c r="BN130" s="11"/>
      <c r="BO130" s="11"/>
      <c r="BP130" s="11"/>
      <c r="BQ130" s="11"/>
      <c r="BR130" s="11"/>
      <c r="BS130" s="11"/>
      <c r="BT130" s="11"/>
      <c r="BU130" s="11"/>
      <c r="BV130" s="11"/>
      <c r="BW130" s="11"/>
      <c r="BX130" s="11"/>
      <c r="BY130" s="11"/>
      <c r="BZ130" s="11"/>
      <c r="CA130" s="11"/>
      <c r="CB130" s="11"/>
      <c r="CC130" s="11"/>
      <c r="CD130" s="11"/>
      <c r="CE130" s="11"/>
      <c r="CF130" s="11"/>
      <c r="CG130" s="11"/>
      <c r="CH130" s="11"/>
      <c r="CI130" s="11"/>
      <c r="CJ130" s="11"/>
      <c r="CK130" s="11"/>
      <c r="CL130" s="11"/>
      <c r="CM130" s="11"/>
      <c r="CN130" s="11"/>
      <c r="CO130" s="11"/>
      <c r="CP130" s="11"/>
      <c r="CQ130" s="11"/>
      <c r="CR130" s="11"/>
      <c r="CS130" s="11"/>
      <c r="CT130" s="11"/>
      <c r="CU130" s="11"/>
      <c r="CV130" s="21"/>
    </row>
    <row r="131" spans="1:100" s="9" customFormat="1" ht="15" customHeight="1" hidden="1">
      <c r="A131" s="21"/>
      <c r="B13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1"/>
      <c r="BF131" s="11"/>
      <c r="BG131" s="11"/>
      <c r="BH131" s="11"/>
      <c r="BI131" s="11"/>
      <c r="BJ131" s="11"/>
      <c r="BK131" s="11"/>
      <c r="BL131" s="11"/>
      <c r="BM131" s="11"/>
      <c r="BN131" s="11"/>
      <c r="BO131" s="11"/>
      <c r="BP131" s="11"/>
      <c r="BQ131" s="11"/>
      <c r="BR131" s="11"/>
      <c r="BS131" s="11"/>
      <c r="BT131" s="11"/>
      <c r="BU131" s="11"/>
      <c r="BV131" s="11"/>
      <c r="BW131" s="11"/>
      <c r="BX131" s="11"/>
      <c r="BY131" s="11"/>
      <c r="BZ131" s="11"/>
      <c r="CA131" s="11"/>
      <c r="CB131" s="11"/>
      <c r="CC131" s="11"/>
      <c r="CD131" s="11"/>
      <c r="CE131" s="11"/>
      <c r="CF131" s="11"/>
      <c r="CG131" s="11"/>
      <c r="CH131" s="11"/>
      <c r="CI131" s="11"/>
      <c r="CJ131" s="11"/>
      <c r="CK131" s="11"/>
      <c r="CL131" s="11"/>
      <c r="CM131" s="11"/>
      <c r="CN131" s="11"/>
      <c r="CO131" s="11"/>
      <c r="CP131" s="11"/>
      <c r="CQ131" s="11"/>
      <c r="CR131" s="11"/>
      <c r="CS131" s="11"/>
      <c r="CT131" s="11"/>
      <c r="CU131" s="11"/>
      <c r="CV131" s="21"/>
    </row>
    <row r="132" spans="1:100" s="9" customFormat="1" ht="15" customHeight="1" hidden="1">
      <c r="A132" s="21"/>
      <c r="B132"/>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c r="AZ132" s="11"/>
      <c r="BA132" s="11"/>
      <c r="BB132" s="11"/>
      <c r="BC132" s="11"/>
      <c r="BD132" s="11"/>
      <c r="BE132" s="11"/>
      <c r="BF132" s="11"/>
      <c r="BG132" s="11"/>
      <c r="BH132" s="11"/>
      <c r="BI132" s="11"/>
      <c r="BJ132" s="11"/>
      <c r="BK132" s="11"/>
      <c r="BL132" s="11"/>
      <c r="BM132" s="11"/>
      <c r="BN132" s="11"/>
      <c r="BO132" s="11"/>
      <c r="BP132" s="11"/>
      <c r="BQ132" s="11"/>
      <c r="BR132" s="11"/>
      <c r="BS132" s="11"/>
      <c r="BT132" s="11"/>
      <c r="BU132" s="11"/>
      <c r="BV132" s="11"/>
      <c r="BW132" s="11"/>
      <c r="BX132" s="11"/>
      <c r="BY132" s="11"/>
      <c r="BZ132" s="11"/>
      <c r="CA132" s="11"/>
      <c r="CB132" s="11"/>
      <c r="CC132" s="11"/>
      <c r="CD132" s="11"/>
      <c r="CE132" s="11"/>
      <c r="CF132" s="11"/>
      <c r="CG132" s="11"/>
      <c r="CH132" s="11"/>
      <c r="CI132" s="11"/>
      <c r="CJ132" s="11"/>
      <c r="CK132" s="11"/>
      <c r="CL132" s="11"/>
      <c r="CM132" s="11"/>
      <c r="CN132" s="11"/>
      <c r="CO132" s="11"/>
      <c r="CP132" s="11"/>
      <c r="CQ132" s="11"/>
      <c r="CR132" s="11"/>
      <c r="CS132" s="11"/>
      <c r="CT132" s="11"/>
      <c r="CU132" s="11"/>
      <c r="CV132" s="21"/>
    </row>
    <row r="133" spans="1:100" s="9" customFormat="1" ht="15" customHeight="1" hidden="1">
      <c r="A133" s="21"/>
      <c r="B133"/>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c r="BH133" s="11"/>
      <c r="BI133" s="11"/>
      <c r="BJ133" s="11"/>
      <c r="BK133" s="11"/>
      <c r="BL133" s="11"/>
      <c r="BM133" s="11"/>
      <c r="BN133" s="11"/>
      <c r="BO133" s="11"/>
      <c r="BP133" s="11"/>
      <c r="BQ133" s="11"/>
      <c r="BR133" s="11"/>
      <c r="BS133" s="11"/>
      <c r="BT133" s="11"/>
      <c r="BU133" s="11"/>
      <c r="BV133" s="11"/>
      <c r="BW133" s="11"/>
      <c r="BX133" s="11"/>
      <c r="BY133" s="11"/>
      <c r="BZ133" s="11"/>
      <c r="CA133" s="11"/>
      <c r="CB133" s="11"/>
      <c r="CC133" s="11"/>
      <c r="CD133" s="11"/>
      <c r="CE133" s="11"/>
      <c r="CF133" s="11"/>
      <c r="CG133" s="11"/>
      <c r="CH133" s="11"/>
      <c r="CI133" s="11"/>
      <c r="CJ133" s="11"/>
      <c r="CK133" s="11"/>
      <c r="CL133" s="11"/>
      <c r="CM133" s="11"/>
      <c r="CN133" s="11"/>
      <c r="CO133" s="11"/>
      <c r="CP133" s="11"/>
      <c r="CQ133" s="11"/>
      <c r="CR133" s="11"/>
      <c r="CS133" s="11"/>
      <c r="CT133" s="11"/>
      <c r="CU133" s="11"/>
      <c r="CV133" s="21"/>
    </row>
    <row r="134" spans="1:100" s="9" customFormat="1" ht="15" customHeight="1" hidden="1">
      <c r="A134" s="21"/>
      <c r="B134"/>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1"/>
      <c r="BS134" s="11"/>
      <c r="BT134" s="11"/>
      <c r="BU134" s="11"/>
      <c r="BV134" s="11"/>
      <c r="BW134" s="11"/>
      <c r="BX134" s="11"/>
      <c r="BY134" s="11"/>
      <c r="BZ134" s="11"/>
      <c r="CA134" s="11"/>
      <c r="CB134" s="11"/>
      <c r="CC134" s="11"/>
      <c r="CD134" s="11"/>
      <c r="CE134" s="11"/>
      <c r="CF134" s="11"/>
      <c r="CG134" s="11"/>
      <c r="CH134" s="11"/>
      <c r="CI134" s="11"/>
      <c r="CJ134" s="11"/>
      <c r="CK134" s="11"/>
      <c r="CL134" s="11"/>
      <c r="CM134" s="11"/>
      <c r="CN134" s="11"/>
      <c r="CO134" s="11"/>
      <c r="CP134" s="11"/>
      <c r="CQ134" s="11"/>
      <c r="CR134" s="11"/>
      <c r="CS134" s="11"/>
      <c r="CT134" s="11"/>
      <c r="CU134" s="11"/>
      <c r="CV134" s="21"/>
    </row>
    <row r="135" spans="1:100" s="9" customFormat="1" ht="15" customHeight="1" hidden="1">
      <c r="A135" s="21"/>
      <c r="B135"/>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c r="BF135" s="11"/>
      <c r="BG135" s="11"/>
      <c r="BH135" s="11"/>
      <c r="BI135" s="11"/>
      <c r="BJ135" s="11"/>
      <c r="BK135" s="11"/>
      <c r="BL135" s="11"/>
      <c r="BM135" s="11"/>
      <c r="BN135" s="11"/>
      <c r="BO135" s="11"/>
      <c r="BP135" s="11"/>
      <c r="BQ135" s="11"/>
      <c r="BR135" s="11"/>
      <c r="BS135" s="11"/>
      <c r="BT135" s="11"/>
      <c r="BU135" s="11"/>
      <c r="BV135" s="11"/>
      <c r="BW135" s="11"/>
      <c r="BX135" s="11"/>
      <c r="BY135" s="11"/>
      <c r="BZ135" s="11"/>
      <c r="CA135" s="11"/>
      <c r="CB135" s="11"/>
      <c r="CC135" s="11"/>
      <c r="CD135" s="11"/>
      <c r="CE135" s="11"/>
      <c r="CF135" s="11"/>
      <c r="CG135" s="11"/>
      <c r="CH135" s="11"/>
      <c r="CI135" s="11"/>
      <c r="CJ135" s="11"/>
      <c r="CK135" s="11"/>
      <c r="CL135" s="11"/>
      <c r="CM135" s="11"/>
      <c r="CN135" s="11"/>
      <c r="CO135" s="11"/>
      <c r="CP135" s="11"/>
      <c r="CQ135" s="11"/>
      <c r="CR135" s="11"/>
      <c r="CS135" s="11"/>
      <c r="CT135" s="11"/>
      <c r="CU135" s="11"/>
      <c r="CV135" s="21"/>
    </row>
    <row r="136" spans="1:100" s="9" customFormat="1" ht="15" customHeight="1" hidden="1">
      <c r="A136" s="21"/>
      <c r="B136"/>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c r="BN136" s="11"/>
      <c r="BO136" s="11"/>
      <c r="BP136" s="11"/>
      <c r="BQ136" s="11"/>
      <c r="BR136" s="11"/>
      <c r="BS136" s="11"/>
      <c r="BT136" s="11"/>
      <c r="BU136" s="11"/>
      <c r="BV136" s="11"/>
      <c r="BW136" s="11"/>
      <c r="BX136" s="11"/>
      <c r="BY136" s="11"/>
      <c r="BZ136" s="11"/>
      <c r="CA136" s="11"/>
      <c r="CB136" s="11"/>
      <c r="CC136" s="11"/>
      <c r="CD136" s="11"/>
      <c r="CE136" s="11"/>
      <c r="CF136" s="11"/>
      <c r="CG136" s="11"/>
      <c r="CH136" s="11"/>
      <c r="CI136" s="11"/>
      <c r="CJ136" s="11"/>
      <c r="CK136" s="11"/>
      <c r="CL136" s="11"/>
      <c r="CM136" s="11"/>
      <c r="CN136" s="11"/>
      <c r="CO136" s="11"/>
      <c r="CP136" s="11"/>
      <c r="CQ136" s="11"/>
      <c r="CR136" s="11"/>
      <c r="CS136" s="11"/>
      <c r="CT136" s="11"/>
      <c r="CU136" s="11"/>
      <c r="CV136" s="21"/>
    </row>
    <row r="137" spans="1:100" s="9" customFormat="1" ht="15" customHeight="1" hidden="1">
      <c r="A137" s="21"/>
      <c r="B137"/>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c r="BF137" s="11"/>
      <c r="BG137" s="11"/>
      <c r="BH137" s="11"/>
      <c r="BI137" s="11"/>
      <c r="BJ137" s="11"/>
      <c r="BK137" s="11"/>
      <c r="BL137" s="11"/>
      <c r="BM137" s="11"/>
      <c r="BN137" s="11"/>
      <c r="BO137" s="11"/>
      <c r="BP137" s="11"/>
      <c r="BQ137" s="11"/>
      <c r="BR137" s="11"/>
      <c r="BS137" s="11"/>
      <c r="BT137" s="11"/>
      <c r="BU137" s="11"/>
      <c r="BV137" s="11"/>
      <c r="BW137" s="11"/>
      <c r="BX137" s="11"/>
      <c r="BY137" s="11"/>
      <c r="BZ137" s="11"/>
      <c r="CA137" s="11"/>
      <c r="CB137" s="11"/>
      <c r="CC137" s="11"/>
      <c r="CD137" s="11"/>
      <c r="CE137" s="11"/>
      <c r="CF137" s="11"/>
      <c r="CG137" s="11"/>
      <c r="CH137" s="11"/>
      <c r="CI137" s="11"/>
      <c r="CJ137" s="11"/>
      <c r="CK137" s="11"/>
      <c r="CL137" s="11"/>
      <c r="CM137" s="11"/>
      <c r="CN137" s="11"/>
      <c r="CO137" s="11"/>
      <c r="CP137" s="11"/>
      <c r="CQ137" s="11"/>
      <c r="CR137" s="11"/>
      <c r="CS137" s="11"/>
      <c r="CT137" s="11"/>
      <c r="CU137" s="11"/>
      <c r="CV137" s="21"/>
    </row>
    <row r="138" spans="1:100" s="9" customFormat="1" ht="15" customHeight="1" hidden="1">
      <c r="A138" s="21"/>
      <c r="B138"/>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1"/>
      <c r="BF138" s="11"/>
      <c r="BG138" s="11"/>
      <c r="BH138" s="11"/>
      <c r="BI138" s="11"/>
      <c r="BJ138" s="11"/>
      <c r="BK138" s="11"/>
      <c r="BL138" s="11"/>
      <c r="BM138" s="11"/>
      <c r="BN138" s="11"/>
      <c r="BO138" s="11"/>
      <c r="BP138" s="11"/>
      <c r="BQ138" s="11"/>
      <c r="BR138" s="11"/>
      <c r="BS138" s="11"/>
      <c r="BT138" s="11"/>
      <c r="BU138" s="11"/>
      <c r="BV138" s="11"/>
      <c r="BW138" s="11"/>
      <c r="BX138" s="11"/>
      <c r="BY138" s="11"/>
      <c r="BZ138" s="11"/>
      <c r="CA138" s="11"/>
      <c r="CB138" s="11"/>
      <c r="CC138" s="11"/>
      <c r="CD138" s="11"/>
      <c r="CE138" s="11"/>
      <c r="CF138" s="11"/>
      <c r="CG138" s="11"/>
      <c r="CH138" s="11"/>
      <c r="CI138" s="11"/>
      <c r="CJ138" s="11"/>
      <c r="CK138" s="11"/>
      <c r="CL138" s="11"/>
      <c r="CM138" s="11"/>
      <c r="CN138" s="11"/>
      <c r="CO138" s="11"/>
      <c r="CP138" s="11"/>
      <c r="CQ138" s="11"/>
      <c r="CR138" s="11"/>
      <c r="CS138" s="11"/>
      <c r="CT138" s="11"/>
      <c r="CU138" s="11"/>
      <c r="CV138" s="21"/>
    </row>
    <row r="139" spans="1:100" s="9" customFormat="1" ht="15" customHeight="1" hidden="1">
      <c r="A139" s="21"/>
      <c r="B139"/>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c r="BF139" s="11"/>
      <c r="BG139" s="11"/>
      <c r="BH139" s="11"/>
      <c r="BI139" s="11"/>
      <c r="BJ139" s="11"/>
      <c r="BK139" s="11"/>
      <c r="BL139" s="11"/>
      <c r="BM139" s="11"/>
      <c r="BN139" s="11"/>
      <c r="BO139" s="11"/>
      <c r="BP139" s="11"/>
      <c r="BQ139" s="11"/>
      <c r="BR139" s="11"/>
      <c r="BS139" s="11"/>
      <c r="BT139" s="11"/>
      <c r="BU139" s="11"/>
      <c r="BV139" s="11"/>
      <c r="BW139" s="11"/>
      <c r="BX139" s="11"/>
      <c r="BY139" s="11"/>
      <c r="BZ139" s="11"/>
      <c r="CA139" s="11"/>
      <c r="CB139" s="11"/>
      <c r="CC139" s="11"/>
      <c r="CD139" s="11"/>
      <c r="CE139" s="11"/>
      <c r="CF139" s="11"/>
      <c r="CG139" s="11"/>
      <c r="CH139" s="11"/>
      <c r="CI139" s="11"/>
      <c r="CJ139" s="11"/>
      <c r="CK139" s="11"/>
      <c r="CL139" s="11"/>
      <c r="CM139" s="11"/>
      <c r="CN139" s="11"/>
      <c r="CO139" s="11"/>
      <c r="CP139" s="11"/>
      <c r="CQ139" s="11"/>
      <c r="CR139" s="11"/>
      <c r="CS139" s="11"/>
      <c r="CT139" s="11"/>
      <c r="CU139" s="11"/>
      <c r="CV139" s="21"/>
    </row>
    <row r="140" spans="1:100" s="9" customFormat="1" ht="15" customHeight="1" hidden="1">
      <c r="A140" s="21"/>
      <c r="B140"/>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1"/>
      <c r="BF140" s="11"/>
      <c r="BG140" s="11"/>
      <c r="BH140" s="11"/>
      <c r="BI140" s="11"/>
      <c r="BJ140" s="11"/>
      <c r="BK140" s="11"/>
      <c r="BL140" s="11"/>
      <c r="BM140" s="11"/>
      <c r="BN140" s="11"/>
      <c r="BO140" s="11"/>
      <c r="BP140" s="11"/>
      <c r="BQ140" s="11"/>
      <c r="BR140" s="11"/>
      <c r="BS140" s="11"/>
      <c r="BT140" s="11"/>
      <c r="BU140" s="11"/>
      <c r="BV140" s="11"/>
      <c r="BW140" s="11"/>
      <c r="BX140" s="11"/>
      <c r="BY140" s="11"/>
      <c r="BZ140" s="11"/>
      <c r="CA140" s="11"/>
      <c r="CB140" s="11"/>
      <c r="CC140" s="11"/>
      <c r="CD140" s="11"/>
      <c r="CE140" s="11"/>
      <c r="CF140" s="11"/>
      <c r="CG140" s="11"/>
      <c r="CH140" s="11"/>
      <c r="CI140" s="11"/>
      <c r="CJ140" s="11"/>
      <c r="CK140" s="11"/>
      <c r="CL140" s="11"/>
      <c r="CM140" s="11"/>
      <c r="CN140" s="11"/>
      <c r="CO140" s="11"/>
      <c r="CP140" s="11"/>
      <c r="CQ140" s="11"/>
      <c r="CR140" s="11"/>
      <c r="CS140" s="11"/>
      <c r="CT140" s="11"/>
      <c r="CU140" s="11"/>
      <c r="CV140" s="21"/>
    </row>
    <row r="141" spans="1:100" s="9" customFormat="1" ht="15" customHeight="1" hidden="1">
      <c r="A141" s="21"/>
      <c r="B14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11"/>
      <c r="BK141" s="11"/>
      <c r="BL141" s="11"/>
      <c r="BM141" s="11"/>
      <c r="BN141" s="11"/>
      <c r="BO141" s="11"/>
      <c r="BP141" s="11"/>
      <c r="BQ141" s="11"/>
      <c r="BR141" s="11"/>
      <c r="BS141" s="11"/>
      <c r="BT141" s="11"/>
      <c r="BU141" s="11"/>
      <c r="BV141" s="11"/>
      <c r="BW141" s="11"/>
      <c r="BX141" s="11"/>
      <c r="BY141" s="11"/>
      <c r="BZ141" s="11"/>
      <c r="CA141" s="11"/>
      <c r="CB141" s="11"/>
      <c r="CC141" s="11"/>
      <c r="CD141" s="11"/>
      <c r="CE141" s="11"/>
      <c r="CF141" s="11"/>
      <c r="CG141" s="11"/>
      <c r="CH141" s="11"/>
      <c r="CI141" s="11"/>
      <c r="CJ141" s="11"/>
      <c r="CK141" s="11"/>
      <c r="CL141" s="11"/>
      <c r="CM141" s="11"/>
      <c r="CN141" s="11"/>
      <c r="CO141" s="11"/>
      <c r="CP141" s="11"/>
      <c r="CQ141" s="11"/>
      <c r="CR141" s="11"/>
      <c r="CS141" s="11"/>
      <c r="CT141" s="11"/>
      <c r="CU141" s="11"/>
      <c r="CV141" s="21"/>
    </row>
    <row r="142" spans="1:100" s="9" customFormat="1" ht="15" customHeight="1" hidden="1">
      <c r="A142" s="21"/>
      <c r="B142"/>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c r="BN142" s="11"/>
      <c r="BO142" s="11"/>
      <c r="BP142" s="11"/>
      <c r="BQ142" s="11"/>
      <c r="BR142" s="11"/>
      <c r="BS142" s="11"/>
      <c r="BT142" s="11"/>
      <c r="BU142" s="11"/>
      <c r="BV142" s="11"/>
      <c r="BW142" s="11"/>
      <c r="BX142" s="11"/>
      <c r="BY142" s="11"/>
      <c r="BZ142" s="11"/>
      <c r="CA142" s="11"/>
      <c r="CB142" s="11"/>
      <c r="CC142" s="11"/>
      <c r="CD142" s="11"/>
      <c r="CE142" s="11"/>
      <c r="CF142" s="11"/>
      <c r="CG142" s="11"/>
      <c r="CH142" s="11"/>
      <c r="CI142" s="11"/>
      <c r="CJ142" s="11"/>
      <c r="CK142" s="11"/>
      <c r="CL142" s="11"/>
      <c r="CM142" s="11"/>
      <c r="CN142" s="11"/>
      <c r="CO142" s="11"/>
      <c r="CP142" s="11"/>
      <c r="CQ142" s="11"/>
      <c r="CR142" s="11"/>
      <c r="CS142" s="11"/>
      <c r="CT142" s="11"/>
      <c r="CU142" s="11"/>
      <c r="CV142" s="21"/>
    </row>
    <row r="143" spans="1:100" s="9" customFormat="1" ht="15" customHeight="1" hidden="1">
      <c r="A143" s="21"/>
      <c r="B143"/>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1"/>
      <c r="BF143" s="11"/>
      <c r="BG143" s="11"/>
      <c r="BH143" s="11"/>
      <c r="BI143" s="11"/>
      <c r="BJ143" s="11"/>
      <c r="BK143" s="11"/>
      <c r="BL143" s="11"/>
      <c r="BM143" s="11"/>
      <c r="BN143" s="11"/>
      <c r="BO143" s="11"/>
      <c r="BP143" s="11"/>
      <c r="BQ143" s="11"/>
      <c r="BR143" s="11"/>
      <c r="BS143" s="11"/>
      <c r="BT143" s="11"/>
      <c r="BU143" s="11"/>
      <c r="BV143" s="11"/>
      <c r="BW143" s="11"/>
      <c r="BX143" s="11"/>
      <c r="BY143" s="11"/>
      <c r="BZ143" s="11"/>
      <c r="CA143" s="11"/>
      <c r="CB143" s="11"/>
      <c r="CC143" s="11"/>
      <c r="CD143" s="11"/>
      <c r="CE143" s="11"/>
      <c r="CF143" s="11"/>
      <c r="CG143" s="11"/>
      <c r="CH143" s="11"/>
      <c r="CI143" s="11"/>
      <c r="CJ143" s="11"/>
      <c r="CK143" s="11"/>
      <c r="CL143" s="11"/>
      <c r="CM143" s="11"/>
      <c r="CN143" s="11"/>
      <c r="CO143" s="11"/>
      <c r="CP143" s="11"/>
      <c r="CQ143" s="11"/>
      <c r="CR143" s="11"/>
      <c r="CS143" s="11"/>
      <c r="CT143" s="11"/>
      <c r="CU143" s="11"/>
      <c r="CV143" s="21"/>
    </row>
    <row r="144" spans="1:100" s="9" customFormat="1" ht="15" customHeight="1" hidden="1">
      <c r="A144" s="21"/>
      <c r="B144"/>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c r="BC144" s="11"/>
      <c r="BD144" s="11"/>
      <c r="BE144" s="11"/>
      <c r="BF144" s="11"/>
      <c r="BG144" s="11"/>
      <c r="BH144" s="11"/>
      <c r="BI144" s="11"/>
      <c r="BJ144" s="11"/>
      <c r="BK144" s="11"/>
      <c r="BL144" s="11"/>
      <c r="BM144" s="11"/>
      <c r="BN144" s="11"/>
      <c r="BO144" s="11"/>
      <c r="BP144" s="11"/>
      <c r="BQ144" s="11"/>
      <c r="BR144" s="11"/>
      <c r="BS144" s="11"/>
      <c r="BT144" s="11"/>
      <c r="BU144" s="11"/>
      <c r="BV144" s="11"/>
      <c r="BW144" s="11"/>
      <c r="BX144" s="11"/>
      <c r="BY144" s="11"/>
      <c r="BZ144" s="11"/>
      <c r="CA144" s="11"/>
      <c r="CB144" s="11"/>
      <c r="CC144" s="11"/>
      <c r="CD144" s="11"/>
      <c r="CE144" s="11"/>
      <c r="CF144" s="11"/>
      <c r="CG144" s="11"/>
      <c r="CH144" s="11"/>
      <c r="CI144" s="11"/>
      <c r="CJ144" s="11"/>
      <c r="CK144" s="11"/>
      <c r="CL144" s="11"/>
      <c r="CM144" s="11"/>
      <c r="CN144" s="11"/>
      <c r="CO144" s="11"/>
      <c r="CP144" s="11"/>
      <c r="CQ144" s="11"/>
      <c r="CR144" s="11"/>
      <c r="CS144" s="11"/>
      <c r="CT144" s="11"/>
      <c r="CU144" s="11"/>
      <c r="CV144" s="21"/>
    </row>
    <row r="145" spans="1:100" s="9" customFormat="1" ht="15" customHeight="1" hidden="1">
      <c r="A145" s="21"/>
      <c r="B145"/>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c r="BE145" s="11"/>
      <c r="BF145" s="11"/>
      <c r="BG145" s="11"/>
      <c r="BH145" s="11"/>
      <c r="BI145" s="11"/>
      <c r="BJ145" s="11"/>
      <c r="BK145" s="11"/>
      <c r="BL145" s="11"/>
      <c r="BM145" s="11"/>
      <c r="BN145" s="11"/>
      <c r="BO145" s="11"/>
      <c r="BP145" s="11"/>
      <c r="BQ145" s="11"/>
      <c r="BR145" s="11"/>
      <c r="BS145" s="11"/>
      <c r="BT145" s="11"/>
      <c r="BU145" s="11"/>
      <c r="BV145" s="11"/>
      <c r="BW145" s="11"/>
      <c r="BX145" s="11"/>
      <c r="BY145" s="11"/>
      <c r="BZ145" s="11"/>
      <c r="CA145" s="11"/>
      <c r="CB145" s="11"/>
      <c r="CC145" s="11"/>
      <c r="CD145" s="11"/>
      <c r="CE145" s="11"/>
      <c r="CF145" s="11"/>
      <c r="CG145" s="11"/>
      <c r="CH145" s="11"/>
      <c r="CI145" s="11"/>
      <c r="CJ145" s="11"/>
      <c r="CK145" s="11"/>
      <c r="CL145" s="11"/>
      <c r="CM145" s="11"/>
      <c r="CN145" s="11"/>
      <c r="CO145" s="11"/>
      <c r="CP145" s="11"/>
      <c r="CQ145" s="11"/>
      <c r="CR145" s="11"/>
      <c r="CS145" s="11"/>
      <c r="CT145" s="11"/>
      <c r="CU145" s="11"/>
      <c r="CV145" s="21"/>
    </row>
    <row r="146" spans="1:100" s="9" customFormat="1" ht="15" customHeight="1" hidden="1">
      <c r="A146" s="21"/>
      <c r="B146"/>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1"/>
      <c r="BF146" s="11"/>
      <c r="BG146" s="11"/>
      <c r="BH146" s="11"/>
      <c r="BI146" s="11"/>
      <c r="BJ146" s="11"/>
      <c r="BK146" s="11"/>
      <c r="BL146" s="11"/>
      <c r="BM146" s="11"/>
      <c r="BN146" s="11"/>
      <c r="BO146" s="11"/>
      <c r="BP146" s="11"/>
      <c r="BQ146" s="11"/>
      <c r="BR146" s="11"/>
      <c r="BS146" s="11"/>
      <c r="BT146" s="11"/>
      <c r="BU146" s="11"/>
      <c r="BV146" s="11"/>
      <c r="BW146" s="11"/>
      <c r="BX146" s="11"/>
      <c r="BY146" s="11"/>
      <c r="BZ146" s="11"/>
      <c r="CA146" s="11"/>
      <c r="CB146" s="11"/>
      <c r="CC146" s="11"/>
      <c r="CD146" s="11"/>
      <c r="CE146" s="11"/>
      <c r="CF146" s="11"/>
      <c r="CG146" s="11"/>
      <c r="CH146" s="11"/>
      <c r="CI146" s="11"/>
      <c r="CJ146" s="11"/>
      <c r="CK146" s="11"/>
      <c r="CL146" s="11"/>
      <c r="CM146" s="11"/>
      <c r="CN146" s="11"/>
      <c r="CO146" s="11"/>
      <c r="CP146" s="11"/>
      <c r="CQ146" s="11"/>
      <c r="CR146" s="11"/>
      <c r="CS146" s="11"/>
      <c r="CT146" s="11"/>
      <c r="CU146" s="11"/>
      <c r="CV146" s="21"/>
    </row>
    <row r="147" spans="1:100" s="9" customFormat="1" ht="15" customHeight="1" hidden="1">
      <c r="A147" s="21"/>
      <c r="B147"/>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1"/>
      <c r="BF147" s="11"/>
      <c r="BG147" s="11"/>
      <c r="BH147" s="11"/>
      <c r="BI147" s="11"/>
      <c r="BJ147" s="11"/>
      <c r="BK147" s="11"/>
      <c r="BL147" s="11"/>
      <c r="BM147" s="11"/>
      <c r="BN147" s="11"/>
      <c r="BO147" s="11"/>
      <c r="BP147" s="11"/>
      <c r="BQ147" s="11"/>
      <c r="BR147" s="11"/>
      <c r="BS147" s="11"/>
      <c r="BT147" s="11"/>
      <c r="BU147" s="11"/>
      <c r="BV147" s="11"/>
      <c r="BW147" s="11"/>
      <c r="BX147" s="11"/>
      <c r="BY147" s="11"/>
      <c r="BZ147" s="11"/>
      <c r="CA147" s="11"/>
      <c r="CB147" s="11"/>
      <c r="CC147" s="11"/>
      <c r="CD147" s="11"/>
      <c r="CE147" s="11"/>
      <c r="CF147" s="11"/>
      <c r="CG147" s="11"/>
      <c r="CH147" s="11"/>
      <c r="CI147" s="11"/>
      <c r="CJ147" s="11"/>
      <c r="CK147" s="11"/>
      <c r="CL147" s="11"/>
      <c r="CM147" s="11"/>
      <c r="CN147" s="11"/>
      <c r="CO147" s="11"/>
      <c r="CP147" s="11"/>
      <c r="CQ147" s="11"/>
      <c r="CR147" s="11"/>
      <c r="CS147" s="11"/>
      <c r="CT147" s="11"/>
      <c r="CU147" s="11"/>
      <c r="CV147" s="21"/>
    </row>
    <row r="148" spans="1:100" s="9" customFormat="1" ht="15" customHeight="1" hidden="1">
      <c r="A148" s="21"/>
      <c r="B148"/>
      <c r="C148" s="11"/>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1"/>
      <c r="BF148" s="11"/>
      <c r="BG148" s="11"/>
      <c r="BH148" s="11"/>
      <c r="BI148" s="11"/>
      <c r="BJ148" s="11"/>
      <c r="BK148" s="11"/>
      <c r="BL148" s="11"/>
      <c r="BM148" s="11"/>
      <c r="BN148" s="11"/>
      <c r="BO148" s="11"/>
      <c r="BP148" s="11"/>
      <c r="BQ148" s="11"/>
      <c r="BR148" s="11"/>
      <c r="BS148" s="11"/>
      <c r="BT148" s="11"/>
      <c r="BU148" s="11"/>
      <c r="BV148" s="11"/>
      <c r="BW148" s="11"/>
      <c r="BX148" s="11"/>
      <c r="BY148" s="11"/>
      <c r="BZ148" s="11"/>
      <c r="CA148" s="11"/>
      <c r="CB148" s="11"/>
      <c r="CC148" s="11"/>
      <c r="CD148" s="11"/>
      <c r="CE148" s="11"/>
      <c r="CF148" s="11"/>
      <c r="CG148" s="11"/>
      <c r="CH148" s="11"/>
      <c r="CI148" s="11"/>
      <c r="CJ148" s="11"/>
      <c r="CK148" s="11"/>
      <c r="CL148" s="11"/>
      <c r="CM148" s="11"/>
      <c r="CN148" s="11"/>
      <c r="CO148" s="11"/>
      <c r="CP148" s="11"/>
      <c r="CQ148" s="11"/>
      <c r="CR148" s="11"/>
      <c r="CS148" s="11"/>
      <c r="CT148" s="11"/>
      <c r="CU148" s="11"/>
      <c r="CV148" s="21"/>
    </row>
    <row r="149" spans="1:100" s="9" customFormat="1" ht="15" customHeight="1" hidden="1">
      <c r="A149" s="21"/>
      <c r="B149"/>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11"/>
      <c r="BL149" s="11"/>
      <c r="BM149" s="11"/>
      <c r="BN149" s="11"/>
      <c r="BO149" s="11"/>
      <c r="BP149" s="11"/>
      <c r="BQ149" s="11"/>
      <c r="BR149" s="11"/>
      <c r="BS149" s="11"/>
      <c r="BT149" s="11"/>
      <c r="BU149" s="11"/>
      <c r="BV149" s="11"/>
      <c r="BW149" s="11"/>
      <c r="BX149" s="11"/>
      <c r="BY149" s="11"/>
      <c r="BZ149" s="11"/>
      <c r="CA149" s="11"/>
      <c r="CB149" s="11"/>
      <c r="CC149" s="11"/>
      <c r="CD149" s="11"/>
      <c r="CE149" s="11"/>
      <c r="CF149" s="11"/>
      <c r="CG149" s="11"/>
      <c r="CH149" s="11"/>
      <c r="CI149" s="11"/>
      <c r="CJ149" s="11"/>
      <c r="CK149" s="11"/>
      <c r="CL149" s="11"/>
      <c r="CM149" s="11"/>
      <c r="CN149" s="11"/>
      <c r="CO149" s="11"/>
      <c r="CP149" s="11"/>
      <c r="CQ149" s="11"/>
      <c r="CR149" s="11"/>
      <c r="CS149" s="11"/>
      <c r="CT149" s="11"/>
      <c r="CU149" s="11"/>
      <c r="CV149" s="21"/>
    </row>
    <row r="150" spans="1:100" s="9" customFormat="1" ht="15" customHeight="1">
      <c r="A150" s="21"/>
      <c r="B150" s="8" t="s">
        <v>26</v>
      </c>
      <c r="C150" s="11"/>
      <c r="D150" s="16">
        <v>0</v>
      </c>
      <c r="E150" s="30"/>
      <c r="F150" s="16">
        <f>D153</f>
        <v>0</v>
      </c>
      <c r="G150" s="30"/>
      <c r="H150" s="16">
        <f>F153</f>
        <v>0</v>
      </c>
      <c r="I150" s="30"/>
      <c r="J150" s="16">
        <f>H153</f>
        <v>0</v>
      </c>
      <c r="K150" s="30"/>
      <c r="L150" s="16">
        <f>J153</f>
        <v>0</v>
      </c>
      <c r="M150" s="30"/>
      <c r="N150" s="16">
        <f>L153</f>
        <v>0</v>
      </c>
      <c r="O150" s="30"/>
      <c r="P150" s="16">
        <f>N153</f>
        <v>0</v>
      </c>
      <c r="Q150" s="30"/>
      <c r="R150" s="16">
        <f>P153</f>
        <v>0</v>
      </c>
      <c r="S150" s="30"/>
      <c r="T150" s="16">
        <f>R153</f>
        <v>0</v>
      </c>
      <c r="U150" s="30"/>
      <c r="V150" s="16">
        <f>T153</f>
        <v>0</v>
      </c>
      <c r="W150" s="30"/>
      <c r="X150" s="16">
        <f>V153</f>
        <v>0</v>
      </c>
      <c r="Y150" s="30"/>
      <c r="Z150" s="16">
        <f>X153</f>
        <v>0</v>
      </c>
      <c r="AA150" s="30"/>
      <c r="AB150" s="16">
        <f>Z153</f>
        <v>0</v>
      </c>
      <c r="AC150" s="30"/>
      <c r="AD150" s="16">
        <f>AB153</f>
        <v>0</v>
      </c>
      <c r="AE150" s="30"/>
      <c r="AF150" s="16">
        <f>AD153</f>
        <v>0</v>
      </c>
      <c r="AG150" s="30"/>
      <c r="AH150" s="16">
        <f>AF153</f>
        <v>0</v>
      </c>
      <c r="AI150" s="30"/>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1"/>
      <c r="BH150" s="11"/>
      <c r="BI150" s="11"/>
      <c r="BJ150" s="11"/>
      <c r="BK150" s="11"/>
      <c r="BL150" s="11"/>
      <c r="BM150" s="11"/>
      <c r="BN150" s="11"/>
      <c r="BO150" s="11"/>
      <c r="BP150" s="11"/>
      <c r="BQ150" s="11"/>
      <c r="BR150" s="11"/>
      <c r="BS150" s="11"/>
      <c r="BT150" s="11"/>
      <c r="BU150" s="11"/>
      <c r="BV150" s="11"/>
      <c r="BW150" s="11"/>
      <c r="BX150" s="11"/>
      <c r="BY150" s="11"/>
      <c r="BZ150" s="11"/>
      <c r="CA150" s="11"/>
      <c r="CB150" s="11"/>
      <c r="CC150" s="11"/>
      <c r="CD150" s="11"/>
      <c r="CE150" s="11"/>
      <c r="CF150" s="11"/>
      <c r="CG150" s="11"/>
      <c r="CH150" s="11"/>
      <c r="CI150" s="11"/>
      <c r="CJ150" s="11"/>
      <c r="CK150" s="11"/>
      <c r="CL150" s="11"/>
      <c r="CM150" s="11"/>
      <c r="CN150" s="11"/>
      <c r="CO150" s="11"/>
      <c r="CP150" s="11"/>
      <c r="CQ150" s="11"/>
      <c r="CR150" s="11"/>
      <c r="CS150" s="11"/>
      <c r="CT150" s="11"/>
      <c r="CU150" s="11"/>
      <c r="CV150" s="21"/>
    </row>
    <row r="151" spans="1:100" ht="15" customHeight="1">
      <c r="A151" s="21"/>
      <c r="B151" s="7" t="s">
        <v>33</v>
      </c>
      <c r="C151" s="11"/>
      <c r="D151" s="16">
        <f>MIN(D$125,-SUM($D207:$CU207))</f>
        <v>0</v>
      </c>
      <c r="E151" s="30"/>
      <c r="F151" s="16">
        <f>MIN(F$125,-SUM($D217:$CU217))</f>
        <v>0</v>
      </c>
      <c r="G151" s="30"/>
      <c r="H151" s="16">
        <f>MIN(H$125,-SUM($D227:$CU227))</f>
        <v>0</v>
      </c>
      <c r="I151" s="30"/>
      <c r="J151" s="16">
        <f>MIN(J$125,-SUM($D237:$CU237))</f>
        <v>0</v>
      </c>
      <c r="K151" s="30"/>
      <c r="L151" s="16">
        <f>MIN(L$125,-SUM($D247:$CU247))</f>
        <v>0</v>
      </c>
      <c r="M151" s="30"/>
      <c r="N151" s="16">
        <f>MIN(N$125,-SUM($D257:$CU257))</f>
        <v>0</v>
      </c>
      <c r="O151" s="30"/>
      <c r="P151" s="16">
        <f>MIN(P$125,-SUM($D267:$CU267))</f>
        <v>0</v>
      </c>
      <c r="Q151" s="30"/>
      <c r="R151" s="16">
        <f>MIN(R$125,-SUM($D277:$CU277))</f>
        <v>0</v>
      </c>
      <c r="S151" s="30"/>
      <c r="T151" s="16">
        <f>MIN(T$125,-SUM($D287:$CU287))</f>
        <v>0</v>
      </c>
      <c r="U151" s="30"/>
      <c r="V151" s="16">
        <f>MIN(V$125,-SUM($D297:$CU297))</f>
        <v>0</v>
      </c>
      <c r="W151" s="30"/>
      <c r="X151" s="16">
        <f>MIN(X$125,-SUM($D307:$CU307))</f>
        <v>0</v>
      </c>
      <c r="Y151" s="30"/>
      <c r="Z151" s="16">
        <f>MIN(Z$125,-SUM($D317:$CU317))</f>
        <v>0</v>
      </c>
      <c r="AA151" s="30"/>
      <c r="AB151" s="16">
        <f>MIN(AB$125,-SUM($D317:$CU317))</f>
        <v>0</v>
      </c>
      <c r="AC151" s="30"/>
      <c r="AD151" s="16">
        <f>MIN(AD$125,-SUM($D317:$CU317))</f>
        <v>0</v>
      </c>
      <c r="AE151" s="30"/>
      <c r="AF151" s="16">
        <f>MIN(AF$125,-SUM($D317:$CU317))</f>
        <v>0</v>
      </c>
      <c r="AG151" s="30"/>
      <c r="AH151" s="16">
        <f>MIN(AH$125,-SUM($D317:$CU317))</f>
        <v>0</v>
      </c>
      <c r="AI151" s="30"/>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c r="BF151" s="11"/>
      <c r="BG151" s="11"/>
      <c r="BH151" s="11"/>
      <c r="BI151" s="11"/>
      <c r="BJ151" s="11"/>
      <c r="BK151" s="11"/>
      <c r="BL151" s="11"/>
      <c r="BM151" s="11"/>
      <c r="BN151" s="11"/>
      <c r="BO151" s="11"/>
      <c r="BP151" s="11"/>
      <c r="BQ151" s="11"/>
      <c r="BR151" s="11"/>
      <c r="BS151" s="11"/>
      <c r="BT151" s="11"/>
      <c r="BU151" s="11"/>
      <c r="BV151" s="11"/>
      <c r="BW151" s="11"/>
      <c r="BX151" s="11"/>
      <c r="BY151" s="11"/>
      <c r="BZ151" s="11"/>
      <c r="CA151" s="11"/>
      <c r="CB151" s="11"/>
      <c r="CC151" s="11"/>
      <c r="CD151" s="11"/>
      <c r="CE151" s="11"/>
      <c r="CF151" s="11"/>
      <c r="CG151" s="11"/>
      <c r="CH151" s="11"/>
      <c r="CI151" s="11"/>
      <c r="CJ151" s="11"/>
      <c r="CK151" s="11"/>
      <c r="CL151" s="11"/>
      <c r="CM151" s="11"/>
      <c r="CN151" s="11"/>
      <c r="CO151" s="11"/>
      <c r="CP151" s="11"/>
      <c r="CQ151" s="11"/>
      <c r="CR151" s="11"/>
      <c r="CS151" s="11"/>
      <c r="CT151" s="11"/>
      <c r="CU151" s="11"/>
      <c r="CV151" s="21"/>
    </row>
    <row r="152" spans="1:100" ht="15" customHeight="1">
      <c r="A152" s="21"/>
      <c r="B152" s="7" t="s">
        <v>23</v>
      </c>
      <c r="C152" s="11"/>
      <c r="D152" s="16">
        <f>-MIN(D150+D151,MAX(0,D111))</f>
        <v>0</v>
      </c>
      <c r="E152" s="30"/>
      <c r="F152" s="16">
        <f>-MIN(F150+F151,MAX(0,F111))</f>
        <v>0</v>
      </c>
      <c r="G152" s="30"/>
      <c r="H152" s="16">
        <f>-MIN(H150+H151,MAX(0,H111))</f>
        <v>0</v>
      </c>
      <c r="I152" s="30"/>
      <c r="J152" s="16">
        <f>-MIN(J150+J151,MAX(0,J111))</f>
        <v>0</v>
      </c>
      <c r="K152" s="30"/>
      <c r="L152" s="16">
        <f>-MIN(L150+L151,MAX(0,L111))</f>
        <v>0</v>
      </c>
      <c r="M152" s="30"/>
      <c r="N152" s="16">
        <f>-MIN(N150+N151,MAX(0,N111))</f>
        <v>0</v>
      </c>
      <c r="O152" s="30"/>
      <c r="P152" s="16">
        <f>-MIN(P150+P151,MAX(0,P111))</f>
        <v>0</v>
      </c>
      <c r="Q152" s="30"/>
      <c r="R152" s="16">
        <f>-MIN(R150+R151,MAX(0,R111))</f>
        <v>0</v>
      </c>
      <c r="S152" s="30"/>
      <c r="T152" s="16">
        <f>-MIN(T150+T151,MAX(0,T111))</f>
        <v>0</v>
      </c>
      <c r="U152" s="30"/>
      <c r="V152" s="16">
        <f>-MIN(V150+V151,MAX(0,V111))</f>
        <v>0</v>
      </c>
      <c r="W152" s="30"/>
      <c r="X152" s="16">
        <f>-MIN(X150+X151,MAX(0,X111))</f>
        <v>0</v>
      </c>
      <c r="Y152" s="30"/>
      <c r="Z152" s="16">
        <f>-MIN(Z150+Z151,MAX(0,Z111))</f>
        <v>0</v>
      </c>
      <c r="AA152" s="30"/>
      <c r="AB152" s="16">
        <f>-MIN(AB150+AB151,MAX(0,AB111))</f>
        <v>0</v>
      </c>
      <c r="AC152" s="30"/>
      <c r="AD152" s="16">
        <f>-MIN(AD150+AD151,MAX(0,AD111))</f>
        <v>0</v>
      </c>
      <c r="AE152" s="30"/>
      <c r="AF152" s="16">
        <f>-MIN(AF150+AF151,MAX(0,AF111))</f>
        <v>0</v>
      </c>
      <c r="AG152" s="30"/>
      <c r="AH152" s="16">
        <f>-MIN(AH150+AH151,MAX(0,AH111))</f>
        <v>0</v>
      </c>
      <c r="AI152" s="30"/>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c r="BF152" s="11"/>
      <c r="BG152" s="11"/>
      <c r="BH152" s="11"/>
      <c r="BI152" s="11"/>
      <c r="BJ152" s="11"/>
      <c r="BK152" s="11"/>
      <c r="BL152" s="11"/>
      <c r="BM152" s="11"/>
      <c r="BN152" s="11"/>
      <c r="BO152" s="11"/>
      <c r="BP152" s="11"/>
      <c r="BQ152" s="11"/>
      <c r="BR152" s="11"/>
      <c r="BS152" s="11"/>
      <c r="BT152" s="11"/>
      <c r="BU152" s="11"/>
      <c r="BV152" s="11"/>
      <c r="BW152" s="11"/>
      <c r="BX152" s="11"/>
      <c r="BY152" s="11"/>
      <c r="BZ152" s="11"/>
      <c r="CA152" s="11"/>
      <c r="CB152" s="11"/>
      <c r="CC152" s="11"/>
      <c r="CD152" s="11"/>
      <c r="CE152" s="11"/>
      <c r="CF152" s="11"/>
      <c r="CG152" s="11"/>
      <c r="CH152" s="11"/>
      <c r="CI152" s="11"/>
      <c r="CJ152" s="11"/>
      <c r="CK152" s="11"/>
      <c r="CL152" s="11"/>
      <c r="CM152" s="11"/>
      <c r="CN152" s="11"/>
      <c r="CO152" s="11"/>
      <c r="CP152" s="11"/>
      <c r="CQ152" s="11"/>
      <c r="CR152" s="11"/>
      <c r="CS152" s="11"/>
      <c r="CT152" s="11"/>
      <c r="CU152" s="11"/>
      <c r="CV152" s="21"/>
    </row>
    <row r="153" spans="1:100" ht="15" customHeight="1">
      <c r="A153" s="21"/>
      <c r="B153" s="8" t="s">
        <v>27</v>
      </c>
      <c r="C153" s="11"/>
      <c r="D153" s="16">
        <f>SUM(D150:D152)</f>
        <v>0</v>
      </c>
      <c r="E153" s="30"/>
      <c r="F153" s="16">
        <f>SUM(F150:F152)</f>
        <v>0</v>
      </c>
      <c r="G153" s="30"/>
      <c r="H153" s="16">
        <f>SUM(H150:H152)</f>
        <v>0</v>
      </c>
      <c r="I153" s="30"/>
      <c r="J153" s="16">
        <f>SUM(J150:J152)</f>
        <v>0</v>
      </c>
      <c r="K153" s="30"/>
      <c r="L153" s="16">
        <f>SUM(L150:L152)</f>
        <v>0</v>
      </c>
      <c r="M153" s="30"/>
      <c r="N153" s="16">
        <f>SUM(N150:N152)</f>
        <v>0</v>
      </c>
      <c r="O153" s="30"/>
      <c r="P153" s="16">
        <f>SUM(P150:P152)</f>
        <v>0</v>
      </c>
      <c r="Q153" s="30"/>
      <c r="R153" s="16">
        <f>SUM(R150:R152)</f>
        <v>0</v>
      </c>
      <c r="S153" s="30"/>
      <c r="T153" s="16">
        <f>SUM(T150:T152)</f>
        <v>0</v>
      </c>
      <c r="U153" s="30"/>
      <c r="V153" s="16">
        <f>SUM(V150:V152)</f>
        <v>0</v>
      </c>
      <c r="W153" s="30"/>
      <c r="X153" s="16">
        <f>SUM(X150:X152)</f>
        <v>0</v>
      </c>
      <c r="Y153" s="30"/>
      <c r="Z153" s="16">
        <f>SUM(Z150:Z152)</f>
        <v>0</v>
      </c>
      <c r="AA153" s="30"/>
      <c r="AB153" s="16">
        <f>SUM(AB150:AB152)</f>
        <v>0</v>
      </c>
      <c r="AC153" s="30"/>
      <c r="AD153" s="16">
        <f>SUM(AD150:AD152)</f>
        <v>0</v>
      </c>
      <c r="AE153" s="30"/>
      <c r="AF153" s="16">
        <f>SUM(AF150:AF152)</f>
        <v>0</v>
      </c>
      <c r="AG153" s="30"/>
      <c r="AH153" s="16">
        <f>SUM(AH150:AH152)</f>
        <v>0</v>
      </c>
      <c r="AI153" s="30"/>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c r="BF153" s="11"/>
      <c r="BG153" s="11"/>
      <c r="BH153" s="11"/>
      <c r="BI153" s="11"/>
      <c r="BJ153" s="11"/>
      <c r="BK153" s="11"/>
      <c r="BL153" s="11"/>
      <c r="BM153" s="11"/>
      <c r="BN153" s="11"/>
      <c r="BO153" s="11"/>
      <c r="BP153" s="11"/>
      <c r="BQ153" s="11"/>
      <c r="BR153" s="11"/>
      <c r="BS153" s="11"/>
      <c r="BT153" s="11"/>
      <c r="BU153" s="11"/>
      <c r="BV153" s="11"/>
      <c r="BW153" s="11"/>
      <c r="BX153" s="11"/>
      <c r="BY153" s="11"/>
      <c r="BZ153" s="11"/>
      <c r="CA153" s="11"/>
      <c r="CB153" s="11"/>
      <c r="CC153" s="11"/>
      <c r="CD153" s="11"/>
      <c r="CE153" s="11"/>
      <c r="CF153" s="11"/>
      <c r="CG153" s="11"/>
      <c r="CH153" s="11"/>
      <c r="CI153" s="11"/>
      <c r="CJ153" s="11"/>
      <c r="CK153" s="11"/>
      <c r="CL153" s="11"/>
      <c r="CM153" s="11"/>
      <c r="CN153" s="11"/>
      <c r="CO153" s="11"/>
      <c r="CP153" s="11"/>
      <c r="CQ153" s="11"/>
      <c r="CR153" s="11"/>
      <c r="CS153" s="11"/>
      <c r="CT153" s="11"/>
      <c r="CU153" s="11"/>
      <c r="CV153" s="21"/>
    </row>
    <row r="154" spans="1:100" ht="15" customHeight="1">
      <c r="A154" s="2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1"/>
      <c r="BF154" s="11"/>
      <c r="BG154" s="11"/>
      <c r="BH154" s="11"/>
      <c r="BI154" s="11"/>
      <c r="BJ154" s="11"/>
      <c r="BK154" s="11"/>
      <c r="BL154" s="11"/>
      <c r="BM154" s="11"/>
      <c r="BN154" s="11"/>
      <c r="BO154" s="11"/>
      <c r="BP154" s="11"/>
      <c r="BQ154" s="11"/>
      <c r="BR154" s="11"/>
      <c r="BS154" s="11"/>
      <c r="BT154" s="11"/>
      <c r="BU154" s="11"/>
      <c r="BV154" s="11"/>
      <c r="BW154" s="11"/>
      <c r="BX154" s="11"/>
      <c r="BY154" s="11"/>
      <c r="BZ154" s="11"/>
      <c r="CA154" s="11"/>
      <c r="CB154" s="11"/>
      <c r="CC154" s="11"/>
      <c r="CD154" s="11"/>
      <c r="CE154" s="11"/>
      <c r="CF154" s="11"/>
      <c r="CG154" s="11"/>
      <c r="CH154" s="11"/>
      <c r="CI154" s="11"/>
      <c r="CJ154" s="11"/>
      <c r="CK154" s="11"/>
      <c r="CL154" s="11"/>
      <c r="CM154" s="11"/>
      <c r="CN154" s="11"/>
      <c r="CO154" s="11"/>
      <c r="CP154" s="11"/>
      <c r="CQ154" s="11"/>
      <c r="CR154" s="11"/>
      <c r="CS154" s="11"/>
      <c r="CT154" s="11"/>
      <c r="CU154" s="11"/>
      <c r="CV154" s="21"/>
    </row>
    <row r="155" spans="1:100" s="9" customFormat="1" ht="15" customHeight="1">
      <c r="A155" s="2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1"/>
      <c r="BF155" s="11"/>
      <c r="BG155" s="11"/>
      <c r="BH155" s="11"/>
      <c r="BI155" s="11"/>
      <c r="BJ155" s="11"/>
      <c r="BK155" s="11"/>
      <c r="BL155" s="11"/>
      <c r="BM155" s="11"/>
      <c r="BN155" s="11"/>
      <c r="BO155" s="11"/>
      <c r="BP155" s="11"/>
      <c r="BQ155" s="11"/>
      <c r="BR155" s="11"/>
      <c r="BS155" s="11"/>
      <c r="BT155" s="11"/>
      <c r="BU155" s="11"/>
      <c r="BV155" s="11"/>
      <c r="BW155" s="11"/>
      <c r="BX155" s="11"/>
      <c r="BY155" s="11"/>
      <c r="BZ155" s="11"/>
      <c r="CA155" s="11"/>
      <c r="CB155" s="11"/>
      <c r="CC155" s="11"/>
      <c r="CD155" s="11"/>
      <c r="CE155" s="11"/>
      <c r="CF155" s="11"/>
      <c r="CG155" s="11"/>
      <c r="CH155" s="11"/>
      <c r="CI155" s="11"/>
      <c r="CJ155" s="11"/>
      <c r="CK155" s="11"/>
      <c r="CL155" s="11"/>
      <c r="CM155" s="11"/>
      <c r="CN155" s="11"/>
      <c r="CO155" s="11"/>
      <c r="CP155" s="11"/>
      <c r="CQ155" s="11"/>
      <c r="CR155" s="11"/>
      <c r="CS155" s="11"/>
      <c r="CT155" s="11"/>
      <c r="CU155" s="11"/>
      <c r="CV155" s="21"/>
    </row>
    <row r="156" spans="1:100" s="9" customFormat="1" ht="15" customHeight="1" hidden="1">
      <c r="A156" s="21"/>
      <c r="B156"/>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c r="BF156" s="11"/>
      <c r="BG156" s="11"/>
      <c r="BH156" s="11"/>
      <c r="BI156" s="11"/>
      <c r="BJ156" s="11"/>
      <c r="BK156" s="11"/>
      <c r="BL156" s="11"/>
      <c r="BM156" s="11"/>
      <c r="BN156" s="11"/>
      <c r="BO156" s="11"/>
      <c r="BP156" s="11"/>
      <c r="BQ156" s="11"/>
      <c r="BR156" s="11"/>
      <c r="BS156" s="11"/>
      <c r="BT156" s="11"/>
      <c r="BU156" s="11"/>
      <c r="BV156" s="11"/>
      <c r="BW156" s="11"/>
      <c r="BX156" s="11"/>
      <c r="BY156" s="11"/>
      <c r="BZ156" s="11"/>
      <c r="CA156" s="11"/>
      <c r="CB156" s="11"/>
      <c r="CC156" s="11"/>
      <c r="CD156" s="11"/>
      <c r="CE156" s="11"/>
      <c r="CF156" s="11"/>
      <c r="CG156" s="11"/>
      <c r="CH156" s="11"/>
      <c r="CI156" s="11"/>
      <c r="CJ156" s="11"/>
      <c r="CK156" s="11"/>
      <c r="CL156" s="11"/>
      <c r="CM156" s="11"/>
      <c r="CN156" s="11"/>
      <c r="CO156" s="11"/>
      <c r="CP156" s="11"/>
      <c r="CQ156" s="11"/>
      <c r="CR156" s="11"/>
      <c r="CS156" s="11"/>
      <c r="CT156" s="11"/>
      <c r="CU156" s="11"/>
      <c r="CV156" s="21"/>
    </row>
    <row r="157" spans="1:100" s="9" customFormat="1" ht="15" customHeight="1" hidden="1">
      <c r="A157" s="21"/>
      <c r="B157"/>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1"/>
      <c r="BF157" s="11"/>
      <c r="BG157" s="11"/>
      <c r="BH157" s="11"/>
      <c r="BI157" s="11"/>
      <c r="BJ157" s="11"/>
      <c r="BK157" s="11"/>
      <c r="BL157" s="11"/>
      <c r="BM157" s="11"/>
      <c r="BN157" s="11"/>
      <c r="BO157" s="11"/>
      <c r="BP157" s="11"/>
      <c r="BQ157" s="11"/>
      <c r="BR157" s="11"/>
      <c r="BS157" s="11"/>
      <c r="BT157" s="11"/>
      <c r="BU157" s="11"/>
      <c r="BV157" s="11"/>
      <c r="BW157" s="11"/>
      <c r="BX157" s="11"/>
      <c r="BY157" s="11"/>
      <c r="BZ157" s="11"/>
      <c r="CA157" s="11"/>
      <c r="CB157" s="11"/>
      <c r="CC157" s="11"/>
      <c r="CD157" s="11"/>
      <c r="CE157" s="11"/>
      <c r="CF157" s="11"/>
      <c r="CG157" s="11"/>
      <c r="CH157" s="11"/>
      <c r="CI157" s="11"/>
      <c r="CJ157" s="11"/>
      <c r="CK157" s="11"/>
      <c r="CL157" s="11"/>
      <c r="CM157" s="11"/>
      <c r="CN157" s="11"/>
      <c r="CO157" s="11"/>
      <c r="CP157" s="11"/>
      <c r="CQ157" s="11"/>
      <c r="CR157" s="11"/>
      <c r="CS157" s="11"/>
      <c r="CT157" s="11"/>
      <c r="CU157" s="11"/>
      <c r="CV157" s="21"/>
    </row>
    <row r="158" spans="1:100" s="9" customFormat="1" ht="15" customHeight="1" hidden="1">
      <c r="A158" s="21"/>
      <c r="B158"/>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c r="BH158" s="11"/>
      <c r="BI158" s="11"/>
      <c r="BJ158" s="11"/>
      <c r="BK158" s="11"/>
      <c r="BL158" s="11"/>
      <c r="BM158" s="11"/>
      <c r="BN158" s="11"/>
      <c r="BO158" s="11"/>
      <c r="BP158" s="11"/>
      <c r="BQ158" s="11"/>
      <c r="BR158" s="11"/>
      <c r="BS158" s="11"/>
      <c r="BT158" s="11"/>
      <c r="BU158" s="11"/>
      <c r="BV158" s="11"/>
      <c r="BW158" s="11"/>
      <c r="BX158" s="11"/>
      <c r="BY158" s="11"/>
      <c r="BZ158" s="11"/>
      <c r="CA158" s="11"/>
      <c r="CB158" s="11"/>
      <c r="CC158" s="11"/>
      <c r="CD158" s="11"/>
      <c r="CE158" s="11"/>
      <c r="CF158" s="11"/>
      <c r="CG158" s="11"/>
      <c r="CH158" s="11"/>
      <c r="CI158" s="11"/>
      <c r="CJ158" s="11"/>
      <c r="CK158" s="11"/>
      <c r="CL158" s="11"/>
      <c r="CM158" s="11"/>
      <c r="CN158" s="11"/>
      <c r="CO158" s="11"/>
      <c r="CP158" s="11"/>
      <c r="CQ158" s="11"/>
      <c r="CR158" s="11"/>
      <c r="CS158" s="11"/>
      <c r="CT158" s="11"/>
      <c r="CU158" s="11"/>
      <c r="CV158" s="21"/>
    </row>
    <row r="159" spans="1:100" s="9" customFormat="1" ht="15" customHeight="1" hidden="1">
      <c r="A159" s="21"/>
      <c r="B159"/>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c r="BF159" s="11"/>
      <c r="BG159" s="11"/>
      <c r="BH159" s="11"/>
      <c r="BI159" s="11"/>
      <c r="BJ159" s="11"/>
      <c r="BK159" s="11"/>
      <c r="BL159" s="11"/>
      <c r="BM159" s="11"/>
      <c r="BN159" s="11"/>
      <c r="BO159" s="11"/>
      <c r="BP159" s="11"/>
      <c r="BQ159" s="11"/>
      <c r="BR159" s="11"/>
      <c r="BS159" s="11"/>
      <c r="BT159" s="11"/>
      <c r="BU159" s="11"/>
      <c r="BV159" s="11"/>
      <c r="BW159" s="11"/>
      <c r="BX159" s="11"/>
      <c r="BY159" s="11"/>
      <c r="BZ159" s="11"/>
      <c r="CA159" s="11"/>
      <c r="CB159" s="11"/>
      <c r="CC159" s="11"/>
      <c r="CD159" s="11"/>
      <c r="CE159" s="11"/>
      <c r="CF159" s="11"/>
      <c r="CG159" s="11"/>
      <c r="CH159" s="11"/>
      <c r="CI159" s="11"/>
      <c r="CJ159" s="11"/>
      <c r="CK159" s="11"/>
      <c r="CL159" s="11"/>
      <c r="CM159" s="11"/>
      <c r="CN159" s="11"/>
      <c r="CO159" s="11"/>
      <c r="CP159" s="11"/>
      <c r="CQ159" s="11"/>
      <c r="CR159" s="11"/>
      <c r="CS159" s="11"/>
      <c r="CT159" s="11"/>
      <c r="CU159" s="11"/>
      <c r="CV159" s="21"/>
    </row>
    <row r="160" spans="1:100" s="9" customFormat="1" ht="15" customHeight="1" hidden="1">
      <c r="A160" s="21"/>
      <c r="B160"/>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c r="BF160" s="11"/>
      <c r="BG160" s="11"/>
      <c r="BH160" s="11"/>
      <c r="BI160" s="11"/>
      <c r="BJ160" s="11"/>
      <c r="BK160" s="11"/>
      <c r="BL160" s="11"/>
      <c r="BM160" s="11"/>
      <c r="BN160" s="11"/>
      <c r="BO160" s="11"/>
      <c r="BP160" s="11"/>
      <c r="BQ160" s="11"/>
      <c r="BR160" s="11"/>
      <c r="BS160" s="11"/>
      <c r="BT160" s="11"/>
      <c r="BU160" s="11"/>
      <c r="BV160" s="11"/>
      <c r="BW160" s="11"/>
      <c r="BX160" s="11"/>
      <c r="BY160" s="11"/>
      <c r="BZ160" s="11"/>
      <c r="CA160" s="11"/>
      <c r="CB160" s="11"/>
      <c r="CC160" s="11"/>
      <c r="CD160" s="11"/>
      <c r="CE160" s="11"/>
      <c r="CF160" s="11"/>
      <c r="CG160" s="11"/>
      <c r="CH160" s="11"/>
      <c r="CI160" s="11"/>
      <c r="CJ160" s="11"/>
      <c r="CK160" s="11"/>
      <c r="CL160" s="11"/>
      <c r="CM160" s="11"/>
      <c r="CN160" s="11"/>
      <c r="CO160" s="11"/>
      <c r="CP160" s="11"/>
      <c r="CQ160" s="11"/>
      <c r="CR160" s="11"/>
      <c r="CS160" s="11"/>
      <c r="CT160" s="11"/>
      <c r="CU160" s="11"/>
      <c r="CV160" s="21"/>
    </row>
    <row r="161" spans="1:100" s="9" customFormat="1" ht="15" customHeight="1" hidden="1">
      <c r="A161" s="21"/>
      <c r="B16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1"/>
      <c r="BF161" s="11"/>
      <c r="BG161" s="11"/>
      <c r="BH161" s="11"/>
      <c r="BI161" s="11"/>
      <c r="BJ161" s="11"/>
      <c r="BK161" s="11"/>
      <c r="BL161" s="11"/>
      <c r="BM161" s="11"/>
      <c r="BN161" s="11"/>
      <c r="BO161" s="11"/>
      <c r="BP161" s="11"/>
      <c r="BQ161" s="11"/>
      <c r="BR161" s="11"/>
      <c r="BS161" s="11"/>
      <c r="BT161" s="11"/>
      <c r="BU161" s="11"/>
      <c r="BV161" s="11"/>
      <c r="BW161" s="11"/>
      <c r="BX161" s="11"/>
      <c r="BY161" s="11"/>
      <c r="BZ161" s="11"/>
      <c r="CA161" s="11"/>
      <c r="CB161" s="11"/>
      <c r="CC161" s="11"/>
      <c r="CD161" s="11"/>
      <c r="CE161" s="11"/>
      <c r="CF161" s="11"/>
      <c r="CG161" s="11"/>
      <c r="CH161" s="11"/>
      <c r="CI161" s="11"/>
      <c r="CJ161" s="11"/>
      <c r="CK161" s="11"/>
      <c r="CL161" s="11"/>
      <c r="CM161" s="11"/>
      <c r="CN161" s="11"/>
      <c r="CO161" s="11"/>
      <c r="CP161" s="11"/>
      <c r="CQ161" s="11"/>
      <c r="CR161" s="11"/>
      <c r="CS161" s="11"/>
      <c r="CT161" s="11"/>
      <c r="CU161" s="11"/>
      <c r="CV161" s="21"/>
    </row>
    <row r="162" spans="1:100" s="9" customFormat="1" ht="15" customHeight="1" hidden="1">
      <c r="A162" s="21"/>
      <c r="B162"/>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c r="BH162" s="11"/>
      <c r="BI162" s="11"/>
      <c r="BJ162" s="11"/>
      <c r="BK162" s="11"/>
      <c r="BL162" s="11"/>
      <c r="BM162" s="11"/>
      <c r="BN162" s="11"/>
      <c r="BO162" s="11"/>
      <c r="BP162" s="11"/>
      <c r="BQ162" s="11"/>
      <c r="BR162" s="11"/>
      <c r="BS162" s="11"/>
      <c r="BT162" s="11"/>
      <c r="BU162" s="11"/>
      <c r="BV162" s="11"/>
      <c r="BW162" s="11"/>
      <c r="BX162" s="11"/>
      <c r="BY162" s="11"/>
      <c r="BZ162" s="11"/>
      <c r="CA162" s="11"/>
      <c r="CB162" s="11"/>
      <c r="CC162" s="11"/>
      <c r="CD162" s="11"/>
      <c r="CE162" s="11"/>
      <c r="CF162" s="11"/>
      <c r="CG162" s="11"/>
      <c r="CH162" s="11"/>
      <c r="CI162" s="11"/>
      <c r="CJ162" s="11"/>
      <c r="CK162" s="11"/>
      <c r="CL162" s="11"/>
      <c r="CM162" s="11"/>
      <c r="CN162" s="11"/>
      <c r="CO162" s="11"/>
      <c r="CP162" s="11"/>
      <c r="CQ162" s="11"/>
      <c r="CR162" s="11"/>
      <c r="CS162" s="11"/>
      <c r="CT162" s="11"/>
      <c r="CU162" s="11"/>
      <c r="CV162" s="21"/>
    </row>
    <row r="163" spans="1:100" s="9" customFormat="1" ht="15" customHeight="1" hidden="1">
      <c r="A163" s="21"/>
      <c r="B163"/>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c r="AZ163" s="11"/>
      <c r="BA163" s="11"/>
      <c r="BB163" s="11"/>
      <c r="BC163" s="11"/>
      <c r="BD163" s="11"/>
      <c r="BE163" s="11"/>
      <c r="BF163" s="11"/>
      <c r="BG163" s="11"/>
      <c r="BH163" s="11"/>
      <c r="BI163" s="11"/>
      <c r="BJ163" s="11"/>
      <c r="BK163" s="11"/>
      <c r="BL163" s="11"/>
      <c r="BM163" s="11"/>
      <c r="BN163" s="11"/>
      <c r="BO163" s="11"/>
      <c r="BP163" s="11"/>
      <c r="BQ163" s="11"/>
      <c r="BR163" s="11"/>
      <c r="BS163" s="11"/>
      <c r="BT163" s="11"/>
      <c r="BU163" s="11"/>
      <c r="BV163" s="11"/>
      <c r="BW163" s="11"/>
      <c r="BX163" s="11"/>
      <c r="BY163" s="11"/>
      <c r="BZ163" s="11"/>
      <c r="CA163" s="11"/>
      <c r="CB163" s="11"/>
      <c r="CC163" s="11"/>
      <c r="CD163" s="11"/>
      <c r="CE163" s="11"/>
      <c r="CF163" s="11"/>
      <c r="CG163" s="11"/>
      <c r="CH163" s="11"/>
      <c r="CI163" s="11"/>
      <c r="CJ163" s="11"/>
      <c r="CK163" s="11"/>
      <c r="CL163" s="11"/>
      <c r="CM163" s="11"/>
      <c r="CN163" s="11"/>
      <c r="CO163" s="11"/>
      <c r="CP163" s="11"/>
      <c r="CQ163" s="11"/>
      <c r="CR163" s="11"/>
      <c r="CS163" s="11"/>
      <c r="CT163" s="11"/>
      <c r="CU163" s="11"/>
      <c r="CV163" s="21"/>
    </row>
    <row r="164" spans="1:100" s="9" customFormat="1" ht="15" customHeight="1" hidden="1">
      <c r="A164" s="21"/>
      <c r="B164"/>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1"/>
      <c r="BF164" s="11"/>
      <c r="BG164" s="11"/>
      <c r="BH164" s="11"/>
      <c r="BI164" s="11"/>
      <c r="BJ164" s="11"/>
      <c r="BK164" s="11"/>
      <c r="BL164" s="11"/>
      <c r="BM164" s="11"/>
      <c r="BN164" s="11"/>
      <c r="BO164" s="11"/>
      <c r="BP164" s="11"/>
      <c r="BQ164" s="11"/>
      <c r="BR164" s="11"/>
      <c r="BS164" s="11"/>
      <c r="BT164" s="11"/>
      <c r="BU164" s="11"/>
      <c r="BV164" s="11"/>
      <c r="BW164" s="11"/>
      <c r="BX164" s="11"/>
      <c r="BY164" s="11"/>
      <c r="BZ164" s="11"/>
      <c r="CA164" s="11"/>
      <c r="CB164" s="11"/>
      <c r="CC164" s="11"/>
      <c r="CD164" s="11"/>
      <c r="CE164" s="11"/>
      <c r="CF164" s="11"/>
      <c r="CG164" s="11"/>
      <c r="CH164" s="11"/>
      <c r="CI164" s="11"/>
      <c r="CJ164" s="11"/>
      <c r="CK164" s="11"/>
      <c r="CL164" s="11"/>
      <c r="CM164" s="11"/>
      <c r="CN164" s="11"/>
      <c r="CO164" s="11"/>
      <c r="CP164" s="11"/>
      <c r="CQ164" s="11"/>
      <c r="CR164" s="11"/>
      <c r="CS164" s="11"/>
      <c r="CT164" s="11"/>
      <c r="CU164" s="11"/>
      <c r="CV164" s="21"/>
    </row>
    <row r="165" spans="1:100" s="9" customFormat="1" ht="15" customHeight="1" hidden="1">
      <c r="A165" s="21"/>
      <c r="B165"/>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c r="BA165" s="11"/>
      <c r="BB165" s="11"/>
      <c r="BC165" s="11"/>
      <c r="BD165" s="11"/>
      <c r="BE165" s="11"/>
      <c r="BF165" s="11"/>
      <c r="BG165" s="11"/>
      <c r="BH165" s="11"/>
      <c r="BI165" s="11"/>
      <c r="BJ165" s="11"/>
      <c r="BK165" s="11"/>
      <c r="BL165" s="11"/>
      <c r="BM165" s="11"/>
      <c r="BN165" s="11"/>
      <c r="BO165" s="11"/>
      <c r="BP165" s="11"/>
      <c r="BQ165" s="11"/>
      <c r="BR165" s="11"/>
      <c r="BS165" s="11"/>
      <c r="BT165" s="11"/>
      <c r="BU165" s="11"/>
      <c r="BV165" s="11"/>
      <c r="BW165" s="11"/>
      <c r="BX165" s="11"/>
      <c r="BY165" s="11"/>
      <c r="BZ165" s="11"/>
      <c r="CA165" s="11"/>
      <c r="CB165" s="11"/>
      <c r="CC165" s="11"/>
      <c r="CD165" s="11"/>
      <c r="CE165" s="11"/>
      <c r="CF165" s="11"/>
      <c r="CG165" s="11"/>
      <c r="CH165" s="11"/>
      <c r="CI165" s="11"/>
      <c r="CJ165" s="11"/>
      <c r="CK165" s="11"/>
      <c r="CL165" s="11"/>
      <c r="CM165" s="11"/>
      <c r="CN165" s="11"/>
      <c r="CO165" s="11"/>
      <c r="CP165" s="11"/>
      <c r="CQ165" s="11"/>
      <c r="CR165" s="11"/>
      <c r="CS165" s="11"/>
      <c r="CT165" s="11"/>
      <c r="CU165" s="11"/>
      <c r="CV165" s="21"/>
    </row>
    <row r="166" spans="1:100" s="9" customFormat="1" ht="15" customHeight="1" hidden="1">
      <c r="A166" s="21"/>
      <c r="B166"/>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11"/>
      <c r="BH166" s="11"/>
      <c r="BI166" s="11"/>
      <c r="BJ166" s="11"/>
      <c r="BK166" s="11"/>
      <c r="BL166" s="11"/>
      <c r="BM166" s="11"/>
      <c r="BN166" s="11"/>
      <c r="BO166" s="11"/>
      <c r="BP166" s="11"/>
      <c r="BQ166" s="11"/>
      <c r="BR166" s="11"/>
      <c r="BS166" s="11"/>
      <c r="BT166" s="11"/>
      <c r="BU166" s="11"/>
      <c r="BV166" s="11"/>
      <c r="BW166" s="11"/>
      <c r="BX166" s="11"/>
      <c r="BY166" s="11"/>
      <c r="BZ166" s="11"/>
      <c r="CA166" s="11"/>
      <c r="CB166" s="11"/>
      <c r="CC166" s="11"/>
      <c r="CD166" s="11"/>
      <c r="CE166" s="11"/>
      <c r="CF166" s="11"/>
      <c r="CG166" s="11"/>
      <c r="CH166" s="11"/>
      <c r="CI166" s="11"/>
      <c r="CJ166" s="11"/>
      <c r="CK166" s="11"/>
      <c r="CL166" s="11"/>
      <c r="CM166" s="11"/>
      <c r="CN166" s="11"/>
      <c r="CO166" s="11"/>
      <c r="CP166" s="11"/>
      <c r="CQ166" s="11"/>
      <c r="CR166" s="11"/>
      <c r="CS166" s="11"/>
      <c r="CT166" s="11"/>
      <c r="CU166" s="11"/>
      <c r="CV166" s="21"/>
    </row>
    <row r="167" spans="1:100" s="9" customFormat="1" ht="15" customHeight="1" hidden="1">
      <c r="A167" s="21"/>
      <c r="B167"/>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c r="BA167" s="11"/>
      <c r="BB167" s="11"/>
      <c r="BC167" s="11"/>
      <c r="BD167" s="11"/>
      <c r="BE167" s="11"/>
      <c r="BF167" s="11"/>
      <c r="BG167" s="11"/>
      <c r="BH167" s="11"/>
      <c r="BI167" s="11"/>
      <c r="BJ167" s="11"/>
      <c r="BK167" s="11"/>
      <c r="BL167" s="11"/>
      <c r="BM167" s="11"/>
      <c r="BN167" s="11"/>
      <c r="BO167" s="11"/>
      <c r="BP167" s="11"/>
      <c r="BQ167" s="11"/>
      <c r="BR167" s="11"/>
      <c r="BS167" s="11"/>
      <c r="BT167" s="11"/>
      <c r="BU167" s="11"/>
      <c r="BV167" s="11"/>
      <c r="BW167" s="11"/>
      <c r="BX167" s="11"/>
      <c r="BY167" s="11"/>
      <c r="BZ167" s="11"/>
      <c r="CA167" s="11"/>
      <c r="CB167" s="11"/>
      <c r="CC167" s="11"/>
      <c r="CD167" s="11"/>
      <c r="CE167" s="11"/>
      <c r="CF167" s="11"/>
      <c r="CG167" s="11"/>
      <c r="CH167" s="11"/>
      <c r="CI167" s="11"/>
      <c r="CJ167" s="11"/>
      <c r="CK167" s="11"/>
      <c r="CL167" s="11"/>
      <c r="CM167" s="11"/>
      <c r="CN167" s="11"/>
      <c r="CO167" s="11"/>
      <c r="CP167" s="11"/>
      <c r="CQ167" s="11"/>
      <c r="CR167" s="11"/>
      <c r="CS167" s="11"/>
      <c r="CT167" s="11"/>
      <c r="CU167" s="11"/>
      <c r="CV167" s="21"/>
    </row>
    <row r="168" spans="1:100" s="9" customFormat="1" ht="15" customHeight="1" hidden="1">
      <c r="A168" s="21"/>
      <c r="B168"/>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c r="BM168" s="11"/>
      <c r="BN168" s="11"/>
      <c r="BO168" s="11"/>
      <c r="BP168" s="11"/>
      <c r="BQ168" s="11"/>
      <c r="BR168" s="11"/>
      <c r="BS168" s="11"/>
      <c r="BT168" s="11"/>
      <c r="BU168" s="11"/>
      <c r="BV168" s="11"/>
      <c r="BW168" s="11"/>
      <c r="BX168" s="11"/>
      <c r="BY168" s="11"/>
      <c r="BZ168" s="11"/>
      <c r="CA168" s="11"/>
      <c r="CB168" s="11"/>
      <c r="CC168" s="11"/>
      <c r="CD168" s="11"/>
      <c r="CE168" s="11"/>
      <c r="CF168" s="11"/>
      <c r="CG168" s="11"/>
      <c r="CH168" s="11"/>
      <c r="CI168" s="11"/>
      <c r="CJ168" s="11"/>
      <c r="CK168" s="11"/>
      <c r="CL168" s="11"/>
      <c r="CM168" s="11"/>
      <c r="CN168" s="11"/>
      <c r="CO168" s="11"/>
      <c r="CP168" s="11"/>
      <c r="CQ168" s="11"/>
      <c r="CR168" s="11"/>
      <c r="CS168" s="11"/>
      <c r="CT168" s="11"/>
      <c r="CU168" s="11"/>
      <c r="CV168" s="21"/>
    </row>
    <row r="169" spans="1:100" s="9" customFormat="1" ht="15" customHeight="1" hidden="1">
      <c r="A169" s="21"/>
      <c r="B169"/>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c r="AZ169" s="11"/>
      <c r="BA169" s="11"/>
      <c r="BB169" s="11"/>
      <c r="BC169" s="11"/>
      <c r="BD169" s="11"/>
      <c r="BE169" s="11"/>
      <c r="BF169" s="11"/>
      <c r="BG169" s="11"/>
      <c r="BH169" s="11"/>
      <c r="BI169" s="11"/>
      <c r="BJ169" s="11"/>
      <c r="BK169" s="11"/>
      <c r="BL169" s="11"/>
      <c r="BM169" s="11"/>
      <c r="BN169" s="11"/>
      <c r="BO169" s="11"/>
      <c r="BP169" s="11"/>
      <c r="BQ169" s="11"/>
      <c r="BR169" s="11"/>
      <c r="BS169" s="11"/>
      <c r="BT169" s="11"/>
      <c r="BU169" s="11"/>
      <c r="BV169" s="11"/>
      <c r="BW169" s="11"/>
      <c r="BX169" s="11"/>
      <c r="BY169" s="11"/>
      <c r="BZ169" s="11"/>
      <c r="CA169" s="11"/>
      <c r="CB169" s="11"/>
      <c r="CC169" s="11"/>
      <c r="CD169" s="11"/>
      <c r="CE169" s="11"/>
      <c r="CF169" s="11"/>
      <c r="CG169" s="11"/>
      <c r="CH169" s="11"/>
      <c r="CI169" s="11"/>
      <c r="CJ169" s="11"/>
      <c r="CK169" s="11"/>
      <c r="CL169" s="11"/>
      <c r="CM169" s="11"/>
      <c r="CN169" s="11"/>
      <c r="CO169" s="11"/>
      <c r="CP169" s="11"/>
      <c r="CQ169" s="11"/>
      <c r="CR169" s="11"/>
      <c r="CS169" s="11"/>
      <c r="CT169" s="11"/>
      <c r="CU169" s="11"/>
      <c r="CV169" s="21"/>
    </row>
    <row r="170" spans="1:100" s="9" customFormat="1" ht="15" customHeight="1" hidden="1">
      <c r="A170" s="21"/>
      <c r="B170"/>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1"/>
      <c r="BU170" s="11"/>
      <c r="BV170" s="11"/>
      <c r="BW170" s="11"/>
      <c r="BX170" s="11"/>
      <c r="BY170" s="11"/>
      <c r="BZ170" s="11"/>
      <c r="CA170" s="11"/>
      <c r="CB170" s="11"/>
      <c r="CC170" s="11"/>
      <c r="CD170" s="11"/>
      <c r="CE170" s="11"/>
      <c r="CF170" s="11"/>
      <c r="CG170" s="11"/>
      <c r="CH170" s="11"/>
      <c r="CI170" s="11"/>
      <c r="CJ170" s="11"/>
      <c r="CK170" s="11"/>
      <c r="CL170" s="11"/>
      <c r="CM170" s="11"/>
      <c r="CN170" s="11"/>
      <c r="CO170" s="11"/>
      <c r="CP170" s="11"/>
      <c r="CQ170" s="11"/>
      <c r="CR170" s="11"/>
      <c r="CS170" s="11"/>
      <c r="CT170" s="11"/>
      <c r="CU170" s="11"/>
      <c r="CV170" s="21"/>
    </row>
    <row r="171" spans="1:100" s="12" customFormat="1" ht="15" customHeight="1" hidden="1">
      <c r="A171" s="21"/>
      <c r="B17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c r="BC171" s="11"/>
      <c r="BD171" s="11"/>
      <c r="BE171" s="11"/>
      <c r="BF171" s="11"/>
      <c r="BG171" s="11"/>
      <c r="BH171" s="11"/>
      <c r="BI171" s="11"/>
      <c r="BJ171" s="11"/>
      <c r="BK171" s="11"/>
      <c r="BL171" s="11"/>
      <c r="BM171" s="11"/>
      <c r="BN171" s="11"/>
      <c r="BO171" s="11"/>
      <c r="BP171" s="11"/>
      <c r="BQ171" s="11"/>
      <c r="BR171" s="11"/>
      <c r="BS171" s="11"/>
      <c r="BT171" s="11"/>
      <c r="BU171" s="11"/>
      <c r="BV171" s="11"/>
      <c r="BW171" s="11"/>
      <c r="BX171" s="11"/>
      <c r="BY171" s="11"/>
      <c r="BZ171" s="11"/>
      <c r="CA171" s="11"/>
      <c r="CB171" s="11"/>
      <c r="CC171" s="11"/>
      <c r="CD171" s="11"/>
      <c r="CE171" s="11"/>
      <c r="CF171" s="11"/>
      <c r="CG171" s="11"/>
      <c r="CH171" s="11"/>
      <c r="CI171" s="11"/>
      <c r="CJ171" s="11"/>
      <c r="CK171" s="11"/>
      <c r="CL171" s="11"/>
      <c r="CM171" s="11"/>
      <c r="CN171" s="11"/>
      <c r="CO171" s="11"/>
      <c r="CP171" s="11"/>
      <c r="CQ171" s="11"/>
      <c r="CR171" s="11"/>
      <c r="CS171" s="11"/>
      <c r="CT171" s="11"/>
      <c r="CU171" s="11"/>
      <c r="CV171" s="21"/>
    </row>
    <row r="172" spans="1:100" s="12" customFormat="1" ht="15" customHeight="1" hidden="1">
      <c r="A172" s="21"/>
      <c r="B172"/>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c r="BC172" s="11"/>
      <c r="BD172" s="11"/>
      <c r="BE172" s="11"/>
      <c r="BF172" s="11"/>
      <c r="BG172" s="11"/>
      <c r="BH172" s="11"/>
      <c r="BI172" s="11"/>
      <c r="BJ172" s="11"/>
      <c r="BK172" s="11"/>
      <c r="BL172" s="11"/>
      <c r="BM172" s="11"/>
      <c r="BN172" s="11"/>
      <c r="BO172" s="11"/>
      <c r="BP172" s="11"/>
      <c r="BQ172" s="11"/>
      <c r="BR172" s="11"/>
      <c r="BS172" s="11"/>
      <c r="BT172" s="11"/>
      <c r="BU172" s="11"/>
      <c r="BV172" s="11"/>
      <c r="BW172" s="11"/>
      <c r="BX172" s="11"/>
      <c r="BY172" s="11"/>
      <c r="BZ172" s="11"/>
      <c r="CA172" s="11"/>
      <c r="CB172" s="11"/>
      <c r="CC172" s="11"/>
      <c r="CD172" s="11"/>
      <c r="CE172" s="11"/>
      <c r="CF172" s="11"/>
      <c r="CG172" s="11"/>
      <c r="CH172" s="11"/>
      <c r="CI172" s="11"/>
      <c r="CJ172" s="11"/>
      <c r="CK172" s="11"/>
      <c r="CL172" s="11"/>
      <c r="CM172" s="11"/>
      <c r="CN172" s="11"/>
      <c r="CO172" s="11"/>
      <c r="CP172" s="11"/>
      <c r="CQ172" s="11"/>
      <c r="CR172" s="11"/>
      <c r="CS172" s="11"/>
      <c r="CT172" s="11"/>
      <c r="CU172" s="11"/>
      <c r="CV172" s="21"/>
    </row>
    <row r="173" spans="1:100" s="12" customFormat="1" ht="15" customHeight="1" hidden="1">
      <c r="A173" s="21"/>
      <c r="B173"/>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c r="BD173" s="11"/>
      <c r="BE173" s="11"/>
      <c r="BF173" s="11"/>
      <c r="BG173" s="11"/>
      <c r="BH173" s="11"/>
      <c r="BI173" s="11"/>
      <c r="BJ173" s="11"/>
      <c r="BK173" s="11"/>
      <c r="BL173" s="11"/>
      <c r="BM173" s="11"/>
      <c r="BN173" s="11"/>
      <c r="BO173" s="11"/>
      <c r="BP173" s="11"/>
      <c r="BQ173" s="11"/>
      <c r="BR173" s="11"/>
      <c r="BS173" s="11"/>
      <c r="BT173" s="11"/>
      <c r="BU173" s="11"/>
      <c r="BV173" s="11"/>
      <c r="BW173" s="11"/>
      <c r="BX173" s="11"/>
      <c r="BY173" s="11"/>
      <c r="BZ173" s="11"/>
      <c r="CA173" s="11"/>
      <c r="CB173" s="11"/>
      <c r="CC173" s="11"/>
      <c r="CD173" s="11"/>
      <c r="CE173" s="11"/>
      <c r="CF173" s="11"/>
      <c r="CG173" s="11"/>
      <c r="CH173" s="11"/>
      <c r="CI173" s="11"/>
      <c r="CJ173" s="11"/>
      <c r="CK173" s="11"/>
      <c r="CL173" s="11"/>
      <c r="CM173" s="11"/>
      <c r="CN173" s="11"/>
      <c r="CO173" s="11"/>
      <c r="CP173" s="11"/>
      <c r="CQ173" s="11"/>
      <c r="CR173" s="11"/>
      <c r="CS173" s="11"/>
      <c r="CT173" s="11"/>
      <c r="CU173" s="11"/>
      <c r="CV173" s="21"/>
    </row>
    <row r="174" spans="1:100" s="12" customFormat="1" ht="15" customHeight="1" hidden="1">
      <c r="A174" s="21"/>
      <c r="B174"/>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1"/>
      <c r="BF174" s="11"/>
      <c r="BG174" s="11"/>
      <c r="BH174" s="11"/>
      <c r="BI174" s="11"/>
      <c r="BJ174" s="11"/>
      <c r="BK174" s="11"/>
      <c r="BL174" s="11"/>
      <c r="BM174" s="11"/>
      <c r="BN174" s="11"/>
      <c r="BO174" s="11"/>
      <c r="BP174" s="11"/>
      <c r="BQ174" s="11"/>
      <c r="BR174" s="11"/>
      <c r="BS174" s="11"/>
      <c r="BT174" s="11"/>
      <c r="BU174" s="11"/>
      <c r="BV174" s="11"/>
      <c r="BW174" s="11"/>
      <c r="BX174" s="11"/>
      <c r="BY174" s="11"/>
      <c r="BZ174" s="11"/>
      <c r="CA174" s="11"/>
      <c r="CB174" s="11"/>
      <c r="CC174" s="11"/>
      <c r="CD174" s="11"/>
      <c r="CE174" s="11"/>
      <c r="CF174" s="11"/>
      <c r="CG174" s="11"/>
      <c r="CH174" s="11"/>
      <c r="CI174" s="11"/>
      <c r="CJ174" s="11"/>
      <c r="CK174" s="11"/>
      <c r="CL174" s="11"/>
      <c r="CM174" s="11"/>
      <c r="CN174" s="11"/>
      <c r="CO174" s="11"/>
      <c r="CP174" s="11"/>
      <c r="CQ174" s="11"/>
      <c r="CR174" s="11"/>
      <c r="CS174" s="11"/>
      <c r="CT174" s="11"/>
      <c r="CU174" s="11"/>
      <c r="CV174" s="21"/>
    </row>
    <row r="175" spans="1:100" s="12" customFormat="1" ht="15" customHeight="1" hidden="1">
      <c r="A175" s="21"/>
      <c r="B175"/>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c r="BA175" s="11"/>
      <c r="BB175" s="11"/>
      <c r="BC175" s="11"/>
      <c r="BD175" s="11"/>
      <c r="BE175" s="11"/>
      <c r="BF175" s="11"/>
      <c r="BG175" s="11"/>
      <c r="BH175" s="11"/>
      <c r="BI175" s="11"/>
      <c r="BJ175" s="11"/>
      <c r="BK175" s="11"/>
      <c r="BL175" s="11"/>
      <c r="BM175" s="11"/>
      <c r="BN175" s="11"/>
      <c r="BO175" s="11"/>
      <c r="BP175" s="11"/>
      <c r="BQ175" s="11"/>
      <c r="BR175" s="11"/>
      <c r="BS175" s="11"/>
      <c r="BT175" s="11"/>
      <c r="BU175" s="11"/>
      <c r="BV175" s="11"/>
      <c r="BW175" s="11"/>
      <c r="BX175" s="11"/>
      <c r="BY175" s="11"/>
      <c r="BZ175" s="11"/>
      <c r="CA175" s="11"/>
      <c r="CB175" s="11"/>
      <c r="CC175" s="11"/>
      <c r="CD175" s="11"/>
      <c r="CE175" s="11"/>
      <c r="CF175" s="11"/>
      <c r="CG175" s="11"/>
      <c r="CH175" s="11"/>
      <c r="CI175" s="11"/>
      <c r="CJ175" s="11"/>
      <c r="CK175" s="11"/>
      <c r="CL175" s="11"/>
      <c r="CM175" s="11"/>
      <c r="CN175" s="11"/>
      <c r="CO175" s="11"/>
      <c r="CP175" s="11"/>
      <c r="CQ175" s="11"/>
      <c r="CR175" s="11"/>
      <c r="CS175" s="11"/>
      <c r="CT175" s="11"/>
      <c r="CU175" s="11"/>
      <c r="CV175" s="21"/>
    </row>
    <row r="176" spans="1:100" s="12" customFormat="1" ht="15" customHeight="1" hidden="1">
      <c r="A176" s="21"/>
      <c r="B176"/>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c r="BC176" s="11"/>
      <c r="BD176" s="11"/>
      <c r="BE176" s="11"/>
      <c r="BF176" s="11"/>
      <c r="BG176" s="11"/>
      <c r="BH176" s="11"/>
      <c r="BI176" s="11"/>
      <c r="BJ176" s="11"/>
      <c r="BK176" s="11"/>
      <c r="BL176" s="11"/>
      <c r="BM176" s="11"/>
      <c r="BN176" s="11"/>
      <c r="BO176" s="11"/>
      <c r="BP176" s="11"/>
      <c r="BQ176" s="11"/>
      <c r="BR176" s="11"/>
      <c r="BS176" s="11"/>
      <c r="BT176" s="11"/>
      <c r="BU176" s="11"/>
      <c r="BV176" s="11"/>
      <c r="BW176" s="11"/>
      <c r="BX176" s="11"/>
      <c r="BY176" s="11"/>
      <c r="BZ176" s="11"/>
      <c r="CA176" s="11"/>
      <c r="CB176" s="11"/>
      <c r="CC176" s="11"/>
      <c r="CD176" s="11"/>
      <c r="CE176" s="11"/>
      <c r="CF176" s="11"/>
      <c r="CG176" s="11"/>
      <c r="CH176" s="11"/>
      <c r="CI176" s="11"/>
      <c r="CJ176" s="11"/>
      <c r="CK176" s="11"/>
      <c r="CL176" s="11"/>
      <c r="CM176" s="11"/>
      <c r="CN176" s="11"/>
      <c r="CO176" s="11"/>
      <c r="CP176" s="11"/>
      <c r="CQ176" s="11"/>
      <c r="CR176" s="11"/>
      <c r="CS176" s="11"/>
      <c r="CT176" s="11"/>
      <c r="CU176" s="11"/>
      <c r="CV176" s="21"/>
    </row>
    <row r="177" spans="1:100" s="12" customFormat="1" ht="15" customHeight="1" hidden="1">
      <c r="A177" s="21"/>
      <c r="B177"/>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c r="BC177" s="11"/>
      <c r="BD177" s="11"/>
      <c r="BE177" s="11"/>
      <c r="BF177" s="11"/>
      <c r="BG177" s="11"/>
      <c r="BH177" s="11"/>
      <c r="BI177" s="11"/>
      <c r="BJ177" s="11"/>
      <c r="BK177" s="11"/>
      <c r="BL177" s="11"/>
      <c r="BM177" s="11"/>
      <c r="BN177" s="11"/>
      <c r="BO177" s="11"/>
      <c r="BP177" s="11"/>
      <c r="BQ177" s="11"/>
      <c r="BR177" s="11"/>
      <c r="BS177" s="11"/>
      <c r="BT177" s="11"/>
      <c r="BU177" s="11"/>
      <c r="BV177" s="11"/>
      <c r="BW177" s="11"/>
      <c r="BX177" s="11"/>
      <c r="BY177" s="11"/>
      <c r="BZ177" s="11"/>
      <c r="CA177" s="11"/>
      <c r="CB177" s="11"/>
      <c r="CC177" s="11"/>
      <c r="CD177" s="11"/>
      <c r="CE177" s="11"/>
      <c r="CF177" s="11"/>
      <c r="CG177" s="11"/>
      <c r="CH177" s="11"/>
      <c r="CI177" s="11"/>
      <c r="CJ177" s="11"/>
      <c r="CK177" s="11"/>
      <c r="CL177" s="11"/>
      <c r="CM177" s="11"/>
      <c r="CN177" s="11"/>
      <c r="CO177" s="11"/>
      <c r="CP177" s="11"/>
      <c r="CQ177" s="11"/>
      <c r="CR177" s="11"/>
      <c r="CS177" s="11"/>
      <c r="CT177" s="11"/>
      <c r="CU177" s="11"/>
      <c r="CV177" s="21"/>
    </row>
    <row r="178" spans="1:100" s="12" customFormat="1" ht="15" customHeight="1" hidden="1">
      <c r="A178" s="21"/>
      <c r="B178"/>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c r="BA178" s="11"/>
      <c r="BB178" s="11"/>
      <c r="BC178" s="11"/>
      <c r="BD178" s="11"/>
      <c r="BE178" s="11"/>
      <c r="BF178" s="11"/>
      <c r="BG178" s="11"/>
      <c r="BH178" s="11"/>
      <c r="BI178" s="11"/>
      <c r="BJ178" s="11"/>
      <c r="BK178" s="11"/>
      <c r="BL178" s="11"/>
      <c r="BM178" s="11"/>
      <c r="BN178" s="11"/>
      <c r="BO178" s="11"/>
      <c r="BP178" s="11"/>
      <c r="BQ178" s="11"/>
      <c r="BR178" s="11"/>
      <c r="BS178" s="11"/>
      <c r="BT178" s="11"/>
      <c r="BU178" s="11"/>
      <c r="BV178" s="11"/>
      <c r="BW178" s="11"/>
      <c r="BX178" s="11"/>
      <c r="BY178" s="11"/>
      <c r="BZ178" s="11"/>
      <c r="CA178" s="11"/>
      <c r="CB178" s="11"/>
      <c r="CC178" s="11"/>
      <c r="CD178" s="11"/>
      <c r="CE178" s="11"/>
      <c r="CF178" s="11"/>
      <c r="CG178" s="11"/>
      <c r="CH178" s="11"/>
      <c r="CI178" s="11"/>
      <c r="CJ178" s="11"/>
      <c r="CK178" s="11"/>
      <c r="CL178" s="11"/>
      <c r="CM178" s="11"/>
      <c r="CN178" s="11"/>
      <c r="CO178" s="11"/>
      <c r="CP178" s="11"/>
      <c r="CQ178" s="11"/>
      <c r="CR178" s="11"/>
      <c r="CS178" s="11"/>
      <c r="CT178" s="11"/>
      <c r="CU178" s="11"/>
      <c r="CV178" s="21"/>
    </row>
    <row r="179" spans="1:100" s="12" customFormat="1" ht="15" customHeight="1" hidden="1">
      <c r="A179" s="21"/>
      <c r="B179"/>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c r="BC179" s="11"/>
      <c r="BD179" s="11"/>
      <c r="BE179" s="11"/>
      <c r="BF179" s="11"/>
      <c r="BG179" s="11"/>
      <c r="BH179" s="11"/>
      <c r="BI179" s="11"/>
      <c r="BJ179" s="11"/>
      <c r="BK179" s="11"/>
      <c r="BL179" s="11"/>
      <c r="BM179" s="11"/>
      <c r="BN179" s="11"/>
      <c r="BO179" s="11"/>
      <c r="BP179" s="11"/>
      <c r="BQ179" s="11"/>
      <c r="BR179" s="11"/>
      <c r="BS179" s="11"/>
      <c r="BT179" s="11"/>
      <c r="BU179" s="11"/>
      <c r="BV179" s="11"/>
      <c r="BW179" s="11"/>
      <c r="BX179" s="11"/>
      <c r="BY179" s="11"/>
      <c r="BZ179" s="11"/>
      <c r="CA179" s="11"/>
      <c r="CB179" s="11"/>
      <c r="CC179" s="11"/>
      <c r="CD179" s="11"/>
      <c r="CE179" s="11"/>
      <c r="CF179" s="11"/>
      <c r="CG179" s="11"/>
      <c r="CH179" s="11"/>
      <c r="CI179" s="11"/>
      <c r="CJ179" s="11"/>
      <c r="CK179" s="11"/>
      <c r="CL179" s="11"/>
      <c r="CM179" s="11"/>
      <c r="CN179" s="11"/>
      <c r="CO179" s="11"/>
      <c r="CP179" s="11"/>
      <c r="CQ179" s="11"/>
      <c r="CR179" s="11"/>
      <c r="CS179" s="11"/>
      <c r="CT179" s="11"/>
      <c r="CU179" s="11"/>
      <c r="CV179" s="21"/>
    </row>
    <row r="180" spans="1:100" s="12" customFormat="1" ht="15" customHeight="1" hidden="1">
      <c r="A180" s="21"/>
      <c r="B180"/>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c r="BC180" s="11"/>
      <c r="BD180" s="11"/>
      <c r="BE180" s="11"/>
      <c r="BF180" s="11"/>
      <c r="BG180" s="11"/>
      <c r="BH180" s="11"/>
      <c r="BI180" s="11"/>
      <c r="BJ180" s="11"/>
      <c r="BK180" s="11"/>
      <c r="BL180" s="11"/>
      <c r="BM180" s="11"/>
      <c r="BN180" s="11"/>
      <c r="BO180" s="11"/>
      <c r="BP180" s="11"/>
      <c r="BQ180" s="11"/>
      <c r="BR180" s="11"/>
      <c r="BS180" s="11"/>
      <c r="BT180" s="11"/>
      <c r="BU180" s="11"/>
      <c r="BV180" s="11"/>
      <c r="BW180" s="11"/>
      <c r="BX180" s="11"/>
      <c r="BY180" s="11"/>
      <c r="BZ180" s="11"/>
      <c r="CA180" s="11"/>
      <c r="CB180" s="11"/>
      <c r="CC180" s="11"/>
      <c r="CD180" s="11"/>
      <c r="CE180" s="11"/>
      <c r="CF180" s="11"/>
      <c r="CG180" s="11"/>
      <c r="CH180" s="11"/>
      <c r="CI180" s="11"/>
      <c r="CJ180" s="11"/>
      <c r="CK180" s="11"/>
      <c r="CL180" s="11"/>
      <c r="CM180" s="11"/>
      <c r="CN180" s="11"/>
      <c r="CO180" s="11"/>
      <c r="CP180" s="11"/>
      <c r="CQ180" s="11"/>
      <c r="CR180" s="11"/>
      <c r="CS180" s="11"/>
      <c r="CT180" s="11"/>
      <c r="CU180" s="11"/>
      <c r="CV180" s="21"/>
    </row>
    <row r="181" spans="1:100" s="12" customFormat="1" ht="15" customHeight="1" hidden="1">
      <c r="A181" s="21"/>
      <c r="B18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c r="BC181" s="11"/>
      <c r="BD181" s="11"/>
      <c r="BE181" s="11"/>
      <c r="BF181" s="11"/>
      <c r="BG181" s="11"/>
      <c r="BH181" s="11"/>
      <c r="BI181" s="11"/>
      <c r="BJ181" s="11"/>
      <c r="BK181" s="11"/>
      <c r="BL181" s="11"/>
      <c r="BM181" s="11"/>
      <c r="BN181" s="11"/>
      <c r="BO181" s="11"/>
      <c r="BP181" s="11"/>
      <c r="BQ181" s="11"/>
      <c r="BR181" s="11"/>
      <c r="BS181" s="11"/>
      <c r="BT181" s="11"/>
      <c r="BU181" s="11"/>
      <c r="BV181" s="11"/>
      <c r="BW181" s="11"/>
      <c r="BX181" s="11"/>
      <c r="BY181" s="11"/>
      <c r="BZ181" s="11"/>
      <c r="CA181" s="11"/>
      <c r="CB181" s="11"/>
      <c r="CC181" s="11"/>
      <c r="CD181" s="11"/>
      <c r="CE181" s="11"/>
      <c r="CF181" s="11"/>
      <c r="CG181" s="11"/>
      <c r="CH181" s="11"/>
      <c r="CI181" s="11"/>
      <c r="CJ181" s="11"/>
      <c r="CK181" s="11"/>
      <c r="CL181" s="11"/>
      <c r="CM181" s="11"/>
      <c r="CN181" s="11"/>
      <c r="CO181" s="11"/>
      <c r="CP181" s="11"/>
      <c r="CQ181" s="11"/>
      <c r="CR181" s="11"/>
      <c r="CS181" s="11"/>
      <c r="CT181" s="11"/>
      <c r="CU181" s="11"/>
      <c r="CV181" s="21"/>
    </row>
    <row r="182" spans="1:100" s="12" customFormat="1" ht="15" customHeight="1" hidden="1">
      <c r="A182" s="21"/>
      <c r="B182"/>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c r="BE182" s="11"/>
      <c r="BF182" s="11"/>
      <c r="BG182" s="11"/>
      <c r="BH182" s="11"/>
      <c r="BI182" s="11"/>
      <c r="BJ182" s="11"/>
      <c r="BK182" s="11"/>
      <c r="BL182" s="11"/>
      <c r="BM182" s="11"/>
      <c r="BN182" s="11"/>
      <c r="BO182" s="11"/>
      <c r="BP182" s="11"/>
      <c r="BQ182" s="11"/>
      <c r="BR182" s="11"/>
      <c r="BS182" s="11"/>
      <c r="BT182" s="11"/>
      <c r="BU182" s="11"/>
      <c r="BV182" s="11"/>
      <c r="BW182" s="11"/>
      <c r="BX182" s="11"/>
      <c r="BY182" s="11"/>
      <c r="BZ182" s="11"/>
      <c r="CA182" s="11"/>
      <c r="CB182" s="11"/>
      <c r="CC182" s="11"/>
      <c r="CD182" s="11"/>
      <c r="CE182" s="11"/>
      <c r="CF182" s="11"/>
      <c r="CG182" s="11"/>
      <c r="CH182" s="11"/>
      <c r="CI182" s="11"/>
      <c r="CJ182" s="11"/>
      <c r="CK182" s="11"/>
      <c r="CL182" s="11"/>
      <c r="CM182" s="11"/>
      <c r="CN182" s="11"/>
      <c r="CO182" s="11"/>
      <c r="CP182" s="11"/>
      <c r="CQ182" s="11"/>
      <c r="CR182" s="11"/>
      <c r="CS182" s="11"/>
      <c r="CT182" s="11"/>
      <c r="CU182" s="11"/>
      <c r="CV182" s="21"/>
    </row>
    <row r="183" spans="1:100" s="12" customFormat="1" ht="15" customHeight="1" hidden="1">
      <c r="A183" s="21"/>
      <c r="B183"/>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c r="BA183" s="11"/>
      <c r="BB183" s="11"/>
      <c r="BC183" s="11"/>
      <c r="BD183" s="11"/>
      <c r="BE183" s="11"/>
      <c r="BF183" s="11"/>
      <c r="BG183" s="11"/>
      <c r="BH183" s="11"/>
      <c r="BI183" s="11"/>
      <c r="BJ183" s="11"/>
      <c r="BK183" s="11"/>
      <c r="BL183" s="11"/>
      <c r="BM183" s="11"/>
      <c r="BN183" s="11"/>
      <c r="BO183" s="11"/>
      <c r="BP183" s="11"/>
      <c r="BQ183" s="11"/>
      <c r="BR183" s="11"/>
      <c r="BS183" s="11"/>
      <c r="BT183" s="11"/>
      <c r="BU183" s="11"/>
      <c r="BV183" s="11"/>
      <c r="BW183" s="11"/>
      <c r="BX183" s="11"/>
      <c r="BY183" s="11"/>
      <c r="BZ183" s="11"/>
      <c r="CA183" s="11"/>
      <c r="CB183" s="11"/>
      <c r="CC183" s="11"/>
      <c r="CD183" s="11"/>
      <c r="CE183" s="11"/>
      <c r="CF183" s="11"/>
      <c r="CG183" s="11"/>
      <c r="CH183" s="11"/>
      <c r="CI183" s="11"/>
      <c r="CJ183" s="11"/>
      <c r="CK183" s="11"/>
      <c r="CL183" s="11"/>
      <c r="CM183" s="11"/>
      <c r="CN183" s="11"/>
      <c r="CO183" s="11"/>
      <c r="CP183" s="11"/>
      <c r="CQ183" s="11"/>
      <c r="CR183" s="11"/>
      <c r="CS183" s="11"/>
      <c r="CT183" s="11"/>
      <c r="CU183" s="11"/>
      <c r="CV183" s="21"/>
    </row>
    <row r="184" spans="1:100" s="12" customFormat="1" ht="15" customHeight="1" hidden="1">
      <c r="A184" s="21"/>
      <c r="B184"/>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c r="BC184" s="11"/>
      <c r="BD184" s="11"/>
      <c r="BE184" s="11"/>
      <c r="BF184" s="11"/>
      <c r="BG184" s="11"/>
      <c r="BH184" s="11"/>
      <c r="BI184" s="11"/>
      <c r="BJ184" s="11"/>
      <c r="BK184" s="11"/>
      <c r="BL184" s="11"/>
      <c r="BM184" s="11"/>
      <c r="BN184" s="11"/>
      <c r="BO184" s="11"/>
      <c r="BP184" s="11"/>
      <c r="BQ184" s="11"/>
      <c r="BR184" s="11"/>
      <c r="BS184" s="11"/>
      <c r="BT184" s="11"/>
      <c r="BU184" s="11"/>
      <c r="BV184" s="11"/>
      <c r="BW184" s="11"/>
      <c r="BX184" s="11"/>
      <c r="BY184" s="11"/>
      <c r="BZ184" s="11"/>
      <c r="CA184" s="11"/>
      <c r="CB184" s="11"/>
      <c r="CC184" s="11"/>
      <c r="CD184" s="11"/>
      <c r="CE184" s="11"/>
      <c r="CF184" s="11"/>
      <c r="CG184" s="11"/>
      <c r="CH184" s="11"/>
      <c r="CI184" s="11"/>
      <c r="CJ184" s="11"/>
      <c r="CK184" s="11"/>
      <c r="CL184" s="11"/>
      <c r="CM184" s="11"/>
      <c r="CN184" s="11"/>
      <c r="CO184" s="11"/>
      <c r="CP184" s="11"/>
      <c r="CQ184" s="11"/>
      <c r="CR184" s="11"/>
      <c r="CS184" s="11"/>
      <c r="CT184" s="11"/>
      <c r="CU184" s="11"/>
      <c r="CV184" s="21"/>
    </row>
    <row r="185" spans="1:100" s="12" customFormat="1" ht="15" customHeight="1" hidden="1">
      <c r="A185" s="21"/>
      <c r="B185"/>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c r="BA185" s="11"/>
      <c r="BB185" s="11"/>
      <c r="BC185" s="11"/>
      <c r="BD185" s="11"/>
      <c r="BE185" s="11"/>
      <c r="BF185" s="11"/>
      <c r="BG185" s="11"/>
      <c r="BH185" s="11"/>
      <c r="BI185" s="11"/>
      <c r="BJ185" s="11"/>
      <c r="BK185" s="11"/>
      <c r="BL185" s="11"/>
      <c r="BM185" s="11"/>
      <c r="BN185" s="11"/>
      <c r="BO185" s="11"/>
      <c r="BP185" s="11"/>
      <c r="BQ185" s="11"/>
      <c r="BR185" s="11"/>
      <c r="BS185" s="11"/>
      <c r="BT185" s="11"/>
      <c r="BU185" s="11"/>
      <c r="BV185" s="11"/>
      <c r="BW185" s="11"/>
      <c r="BX185" s="11"/>
      <c r="BY185" s="11"/>
      <c r="BZ185" s="11"/>
      <c r="CA185" s="11"/>
      <c r="CB185" s="11"/>
      <c r="CC185" s="11"/>
      <c r="CD185" s="11"/>
      <c r="CE185" s="11"/>
      <c r="CF185" s="11"/>
      <c r="CG185" s="11"/>
      <c r="CH185" s="11"/>
      <c r="CI185" s="11"/>
      <c r="CJ185" s="11"/>
      <c r="CK185" s="11"/>
      <c r="CL185" s="11"/>
      <c r="CM185" s="11"/>
      <c r="CN185" s="11"/>
      <c r="CO185" s="11"/>
      <c r="CP185" s="11"/>
      <c r="CQ185" s="11"/>
      <c r="CR185" s="11"/>
      <c r="CS185" s="11"/>
      <c r="CT185" s="11"/>
      <c r="CU185" s="11"/>
      <c r="CV185" s="21"/>
    </row>
    <row r="186" spans="1:100" s="12" customFormat="1" ht="15" customHeight="1" hidden="1">
      <c r="A186" s="21"/>
      <c r="B186"/>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c r="BC186" s="11"/>
      <c r="BD186" s="11"/>
      <c r="BE186" s="11"/>
      <c r="BF186" s="11"/>
      <c r="BG186" s="11"/>
      <c r="BH186" s="11"/>
      <c r="BI186" s="11"/>
      <c r="BJ186" s="11"/>
      <c r="BK186" s="11"/>
      <c r="BL186" s="11"/>
      <c r="BM186" s="11"/>
      <c r="BN186" s="11"/>
      <c r="BO186" s="11"/>
      <c r="BP186" s="11"/>
      <c r="BQ186" s="11"/>
      <c r="BR186" s="11"/>
      <c r="BS186" s="11"/>
      <c r="BT186" s="11"/>
      <c r="BU186" s="11"/>
      <c r="BV186" s="11"/>
      <c r="BW186" s="11"/>
      <c r="BX186" s="11"/>
      <c r="BY186" s="11"/>
      <c r="BZ186" s="11"/>
      <c r="CA186" s="11"/>
      <c r="CB186" s="11"/>
      <c r="CC186" s="11"/>
      <c r="CD186" s="11"/>
      <c r="CE186" s="11"/>
      <c r="CF186" s="11"/>
      <c r="CG186" s="11"/>
      <c r="CH186" s="11"/>
      <c r="CI186" s="11"/>
      <c r="CJ186" s="11"/>
      <c r="CK186" s="11"/>
      <c r="CL186" s="11"/>
      <c r="CM186" s="11"/>
      <c r="CN186" s="11"/>
      <c r="CO186" s="11"/>
      <c r="CP186" s="11"/>
      <c r="CQ186" s="11"/>
      <c r="CR186" s="11"/>
      <c r="CS186" s="11"/>
      <c r="CT186" s="11"/>
      <c r="CU186" s="11"/>
      <c r="CV186" s="21"/>
    </row>
    <row r="187" spans="1:100" s="12" customFormat="1" ht="15" customHeight="1" hidden="1">
      <c r="A187" s="21"/>
      <c r="B187"/>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c r="AZ187" s="11"/>
      <c r="BA187" s="11"/>
      <c r="BB187" s="11"/>
      <c r="BC187" s="11"/>
      <c r="BD187" s="11"/>
      <c r="BE187" s="11"/>
      <c r="BF187" s="11"/>
      <c r="BG187" s="11"/>
      <c r="BH187" s="11"/>
      <c r="BI187" s="11"/>
      <c r="BJ187" s="11"/>
      <c r="BK187" s="11"/>
      <c r="BL187" s="11"/>
      <c r="BM187" s="11"/>
      <c r="BN187" s="11"/>
      <c r="BO187" s="11"/>
      <c r="BP187" s="11"/>
      <c r="BQ187" s="11"/>
      <c r="BR187" s="11"/>
      <c r="BS187" s="11"/>
      <c r="BT187" s="11"/>
      <c r="BU187" s="11"/>
      <c r="BV187" s="11"/>
      <c r="BW187" s="11"/>
      <c r="BX187" s="11"/>
      <c r="BY187" s="11"/>
      <c r="BZ187" s="11"/>
      <c r="CA187" s="11"/>
      <c r="CB187" s="11"/>
      <c r="CC187" s="11"/>
      <c r="CD187" s="11"/>
      <c r="CE187" s="11"/>
      <c r="CF187" s="11"/>
      <c r="CG187" s="11"/>
      <c r="CH187" s="11"/>
      <c r="CI187" s="11"/>
      <c r="CJ187" s="11"/>
      <c r="CK187" s="11"/>
      <c r="CL187" s="11"/>
      <c r="CM187" s="11"/>
      <c r="CN187" s="11"/>
      <c r="CO187" s="11"/>
      <c r="CP187" s="11"/>
      <c r="CQ187" s="11"/>
      <c r="CR187" s="11"/>
      <c r="CS187" s="11"/>
      <c r="CT187" s="11"/>
      <c r="CU187" s="11"/>
      <c r="CV187" s="21"/>
    </row>
    <row r="188" spans="1:100" s="12" customFormat="1" ht="15" customHeight="1" hidden="1">
      <c r="A188" s="21"/>
      <c r="B188"/>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c r="AZ188" s="11"/>
      <c r="BA188" s="11"/>
      <c r="BB188" s="11"/>
      <c r="BC188" s="11"/>
      <c r="BD188" s="11"/>
      <c r="BE188" s="11"/>
      <c r="BF188" s="11"/>
      <c r="BG188" s="11"/>
      <c r="BH188" s="11"/>
      <c r="BI188" s="11"/>
      <c r="BJ188" s="11"/>
      <c r="BK188" s="11"/>
      <c r="BL188" s="11"/>
      <c r="BM188" s="11"/>
      <c r="BN188" s="11"/>
      <c r="BO188" s="11"/>
      <c r="BP188" s="11"/>
      <c r="BQ188" s="11"/>
      <c r="BR188" s="11"/>
      <c r="BS188" s="11"/>
      <c r="BT188" s="11"/>
      <c r="BU188" s="11"/>
      <c r="BV188" s="11"/>
      <c r="BW188" s="11"/>
      <c r="BX188" s="11"/>
      <c r="BY188" s="11"/>
      <c r="BZ188" s="11"/>
      <c r="CA188" s="11"/>
      <c r="CB188" s="11"/>
      <c r="CC188" s="11"/>
      <c r="CD188" s="11"/>
      <c r="CE188" s="11"/>
      <c r="CF188" s="11"/>
      <c r="CG188" s="11"/>
      <c r="CH188" s="11"/>
      <c r="CI188" s="11"/>
      <c r="CJ188" s="11"/>
      <c r="CK188" s="11"/>
      <c r="CL188" s="11"/>
      <c r="CM188" s="11"/>
      <c r="CN188" s="11"/>
      <c r="CO188" s="11"/>
      <c r="CP188" s="11"/>
      <c r="CQ188" s="11"/>
      <c r="CR188" s="11"/>
      <c r="CS188" s="11"/>
      <c r="CT188" s="11"/>
      <c r="CU188" s="11"/>
      <c r="CV188" s="21"/>
    </row>
    <row r="189" spans="1:100" s="19" customFormat="1" ht="15" customHeight="1" hidden="1">
      <c r="A189" s="21"/>
      <c r="B189"/>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c r="AZ189" s="11"/>
      <c r="BA189" s="11"/>
      <c r="BB189" s="11"/>
      <c r="BC189" s="11"/>
      <c r="BD189" s="11"/>
      <c r="BE189" s="11"/>
      <c r="BF189" s="11"/>
      <c r="BG189" s="11"/>
      <c r="BH189" s="11"/>
      <c r="BI189" s="11"/>
      <c r="BJ189" s="11"/>
      <c r="BK189" s="11"/>
      <c r="BL189" s="11"/>
      <c r="BM189" s="11"/>
      <c r="BN189" s="11"/>
      <c r="BO189" s="11"/>
      <c r="BP189" s="11"/>
      <c r="BQ189" s="11"/>
      <c r="BR189" s="11"/>
      <c r="BS189" s="11"/>
      <c r="BT189" s="11"/>
      <c r="BU189" s="11"/>
      <c r="BV189" s="11"/>
      <c r="BW189" s="11"/>
      <c r="BX189" s="11"/>
      <c r="BY189" s="11"/>
      <c r="BZ189" s="11"/>
      <c r="CA189" s="11"/>
      <c r="CB189" s="11"/>
      <c r="CC189" s="11"/>
      <c r="CD189" s="11"/>
      <c r="CE189" s="11"/>
      <c r="CF189" s="11"/>
      <c r="CG189" s="11"/>
      <c r="CH189" s="11"/>
      <c r="CI189" s="11"/>
      <c r="CJ189" s="11"/>
      <c r="CK189" s="11"/>
      <c r="CL189" s="11"/>
      <c r="CM189" s="11"/>
      <c r="CN189" s="11"/>
      <c r="CO189" s="11"/>
      <c r="CP189" s="11"/>
      <c r="CQ189" s="11"/>
      <c r="CR189" s="11"/>
      <c r="CS189" s="11"/>
      <c r="CT189" s="11"/>
      <c r="CU189" s="11"/>
      <c r="CV189" s="21"/>
    </row>
    <row r="190" spans="1:100" s="19" customFormat="1" ht="15" customHeight="1" hidden="1">
      <c r="A190" s="21"/>
      <c r="B190"/>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c r="BC190" s="11"/>
      <c r="BD190" s="11"/>
      <c r="BE190" s="11"/>
      <c r="BF190" s="11"/>
      <c r="BG190" s="11"/>
      <c r="BH190" s="11"/>
      <c r="BI190" s="11"/>
      <c r="BJ190" s="11"/>
      <c r="BK190" s="11"/>
      <c r="BL190" s="11"/>
      <c r="BM190" s="11"/>
      <c r="BN190" s="11"/>
      <c r="BO190" s="11"/>
      <c r="BP190" s="11"/>
      <c r="BQ190" s="11"/>
      <c r="BR190" s="11"/>
      <c r="BS190" s="11"/>
      <c r="BT190" s="11"/>
      <c r="BU190" s="11"/>
      <c r="BV190" s="11"/>
      <c r="BW190" s="11"/>
      <c r="BX190" s="11"/>
      <c r="BY190" s="11"/>
      <c r="BZ190" s="11"/>
      <c r="CA190" s="11"/>
      <c r="CB190" s="11"/>
      <c r="CC190" s="11"/>
      <c r="CD190" s="11"/>
      <c r="CE190" s="11"/>
      <c r="CF190" s="11"/>
      <c r="CG190" s="11"/>
      <c r="CH190" s="11"/>
      <c r="CI190" s="11"/>
      <c r="CJ190" s="11"/>
      <c r="CK190" s="11"/>
      <c r="CL190" s="11"/>
      <c r="CM190" s="11"/>
      <c r="CN190" s="11"/>
      <c r="CO190" s="11"/>
      <c r="CP190" s="11"/>
      <c r="CQ190" s="11"/>
      <c r="CR190" s="11"/>
      <c r="CS190" s="11"/>
      <c r="CT190" s="11"/>
      <c r="CU190" s="11"/>
      <c r="CV190" s="21"/>
    </row>
    <row r="191" spans="1:100" s="12" customFormat="1" ht="15" customHeight="1" hidden="1">
      <c r="A191" s="21"/>
      <c r="B19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c r="AZ191" s="11"/>
      <c r="BA191" s="11"/>
      <c r="BB191" s="11"/>
      <c r="BC191" s="11"/>
      <c r="BD191" s="11"/>
      <c r="BE191" s="11"/>
      <c r="BF191" s="11"/>
      <c r="BG191" s="11"/>
      <c r="BH191" s="11"/>
      <c r="BI191" s="11"/>
      <c r="BJ191" s="11"/>
      <c r="BK191" s="11"/>
      <c r="BL191" s="11"/>
      <c r="BM191" s="11"/>
      <c r="BN191" s="11"/>
      <c r="BO191" s="11"/>
      <c r="BP191" s="11"/>
      <c r="BQ191" s="11"/>
      <c r="BR191" s="11"/>
      <c r="BS191" s="11"/>
      <c r="BT191" s="11"/>
      <c r="BU191" s="11"/>
      <c r="BV191" s="11"/>
      <c r="BW191" s="11"/>
      <c r="BX191" s="11"/>
      <c r="BY191" s="11"/>
      <c r="BZ191" s="11"/>
      <c r="CA191" s="11"/>
      <c r="CB191" s="11"/>
      <c r="CC191" s="11"/>
      <c r="CD191" s="11"/>
      <c r="CE191" s="11"/>
      <c r="CF191" s="11"/>
      <c r="CG191" s="11"/>
      <c r="CH191" s="11"/>
      <c r="CI191" s="11"/>
      <c r="CJ191" s="11"/>
      <c r="CK191" s="11"/>
      <c r="CL191" s="11"/>
      <c r="CM191" s="11"/>
      <c r="CN191" s="11"/>
      <c r="CO191" s="11"/>
      <c r="CP191" s="11"/>
      <c r="CQ191" s="11"/>
      <c r="CR191" s="11"/>
      <c r="CS191" s="11"/>
      <c r="CT191" s="11"/>
      <c r="CU191" s="11"/>
      <c r="CV191" s="21"/>
    </row>
    <row r="192" spans="1:100" s="12" customFormat="1" ht="15" customHeight="1" hidden="1">
      <c r="A192" s="21"/>
      <c r="B192"/>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c r="AZ192" s="11"/>
      <c r="BA192" s="11"/>
      <c r="BB192" s="11"/>
      <c r="BC192" s="11"/>
      <c r="BD192" s="11"/>
      <c r="BE192" s="11"/>
      <c r="BF192" s="11"/>
      <c r="BG192" s="11"/>
      <c r="BH192" s="11"/>
      <c r="BI192" s="11"/>
      <c r="BJ192" s="11"/>
      <c r="BK192" s="11"/>
      <c r="BL192" s="11"/>
      <c r="BM192" s="11"/>
      <c r="BN192" s="11"/>
      <c r="BO192" s="11"/>
      <c r="BP192" s="11"/>
      <c r="BQ192" s="11"/>
      <c r="BR192" s="11"/>
      <c r="BS192" s="11"/>
      <c r="BT192" s="11"/>
      <c r="BU192" s="11"/>
      <c r="BV192" s="11"/>
      <c r="BW192" s="11"/>
      <c r="BX192" s="11"/>
      <c r="BY192" s="11"/>
      <c r="BZ192" s="11"/>
      <c r="CA192" s="11"/>
      <c r="CB192" s="11"/>
      <c r="CC192" s="11"/>
      <c r="CD192" s="11"/>
      <c r="CE192" s="11"/>
      <c r="CF192" s="11"/>
      <c r="CG192" s="11"/>
      <c r="CH192" s="11"/>
      <c r="CI192" s="11"/>
      <c r="CJ192" s="11"/>
      <c r="CK192" s="11"/>
      <c r="CL192" s="11"/>
      <c r="CM192" s="11"/>
      <c r="CN192" s="11"/>
      <c r="CO192" s="11"/>
      <c r="CP192" s="11"/>
      <c r="CQ192" s="11"/>
      <c r="CR192" s="11"/>
      <c r="CS192" s="11"/>
      <c r="CT192" s="11"/>
      <c r="CU192" s="11"/>
      <c r="CV192" s="21"/>
    </row>
    <row r="193" spans="1:100" s="12" customFormat="1" ht="15" customHeight="1" hidden="1">
      <c r="A193" s="21"/>
      <c r="B193"/>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11"/>
      <c r="BA193" s="11"/>
      <c r="BB193" s="11"/>
      <c r="BC193" s="11"/>
      <c r="BD193" s="11"/>
      <c r="BE193" s="11"/>
      <c r="BF193" s="11"/>
      <c r="BG193" s="11"/>
      <c r="BH193" s="11"/>
      <c r="BI193" s="11"/>
      <c r="BJ193" s="11"/>
      <c r="BK193" s="11"/>
      <c r="BL193" s="11"/>
      <c r="BM193" s="11"/>
      <c r="BN193" s="11"/>
      <c r="BO193" s="11"/>
      <c r="BP193" s="11"/>
      <c r="BQ193" s="11"/>
      <c r="BR193" s="11"/>
      <c r="BS193" s="11"/>
      <c r="BT193" s="11"/>
      <c r="BU193" s="11"/>
      <c r="BV193" s="11"/>
      <c r="BW193" s="11"/>
      <c r="BX193" s="11"/>
      <c r="BY193" s="11"/>
      <c r="BZ193" s="11"/>
      <c r="CA193" s="11"/>
      <c r="CB193" s="11"/>
      <c r="CC193" s="11"/>
      <c r="CD193" s="11"/>
      <c r="CE193" s="11"/>
      <c r="CF193" s="11"/>
      <c r="CG193" s="11"/>
      <c r="CH193" s="11"/>
      <c r="CI193" s="11"/>
      <c r="CJ193" s="11"/>
      <c r="CK193" s="11"/>
      <c r="CL193" s="11"/>
      <c r="CM193" s="11"/>
      <c r="CN193" s="11"/>
      <c r="CO193" s="11"/>
      <c r="CP193" s="11"/>
      <c r="CQ193" s="11"/>
      <c r="CR193" s="11"/>
      <c r="CS193" s="11"/>
      <c r="CT193" s="11"/>
      <c r="CU193" s="11"/>
      <c r="CV193" s="21"/>
    </row>
    <row r="194" spans="1:100" s="12" customFormat="1" ht="15" customHeight="1" hidden="1">
      <c r="A194" s="21"/>
      <c r="B194"/>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c r="AY194" s="11"/>
      <c r="AZ194" s="11"/>
      <c r="BA194" s="11"/>
      <c r="BB194" s="11"/>
      <c r="BC194" s="11"/>
      <c r="BD194" s="11"/>
      <c r="BE194" s="11"/>
      <c r="BF194" s="11"/>
      <c r="BG194" s="11"/>
      <c r="BH194" s="11"/>
      <c r="BI194" s="11"/>
      <c r="BJ194" s="11"/>
      <c r="BK194" s="11"/>
      <c r="BL194" s="11"/>
      <c r="BM194" s="11"/>
      <c r="BN194" s="11"/>
      <c r="BO194" s="11"/>
      <c r="BP194" s="11"/>
      <c r="BQ194" s="11"/>
      <c r="BR194" s="11"/>
      <c r="BS194" s="11"/>
      <c r="BT194" s="11"/>
      <c r="BU194" s="11"/>
      <c r="BV194" s="11"/>
      <c r="BW194" s="11"/>
      <c r="BX194" s="11"/>
      <c r="BY194" s="11"/>
      <c r="BZ194" s="11"/>
      <c r="CA194" s="11"/>
      <c r="CB194" s="11"/>
      <c r="CC194" s="11"/>
      <c r="CD194" s="11"/>
      <c r="CE194" s="11"/>
      <c r="CF194" s="11"/>
      <c r="CG194" s="11"/>
      <c r="CH194" s="11"/>
      <c r="CI194" s="11"/>
      <c r="CJ194" s="11"/>
      <c r="CK194" s="11"/>
      <c r="CL194" s="11"/>
      <c r="CM194" s="11"/>
      <c r="CN194" s="11"/>
      <c r="CO194" s="11"/>
      <c r="CP194" s="11"/>
      <c r="CQ194" s="11"/>
      <c r="CR194" s="11"/>
      <c r="CS194" s="11"/>
      <c r="CT194" s="11"/>
      <c r="CU194" s="11"/>
      <c r="CV194" s="21"/>
    </row>
    <row r="195" spans="1:100" s="12" customFormat="1" ht="15" customHeight="1" hidden="1">
      <c r="A195" s="21"/>
      <c r="B195"/>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c r="AY195" s="11"/>
      <c r="AZ195" s="11"/>
      <c r="BA195" s="11"/>
      <c r="BB195" s="11"/>
      <c r="BC195" s="11"/>
      <c r="BD195" s="11"/>
      <c r="BE195" s="11"/>
      <c r="BF195" s="11"/>
      <c r="BG195" s="11"/>
      <c r="BH195" s="11"/>
      <c r="BI195" s="11"/>
      <c r="BJ195" s="11"/>
      <c r="BK195" s="11"/>
      <c r="BL195" s="11"/>
      <c r="BM195" s="11"/>
      <c r="BN195" s="11"/>
      <c r="BO195" s="11"/>
      <c r="BP195" s="11"/>
      <c r="BQ195" s="11"/>
      <c r="BR195" s="11"/>
      <c r="BS195" s="11"/>
      <c r="BT195" s="11"/>
      <c r="BU195" s="11"/>
      <c r="BV195" s="11"/>
      <c r="BW195" s="11"/>
      <c r="BX195" s="11"/>
      <c r="BY195" s="11"/>
      <c r="BZ195" s="11"/>
      <c r="CA195" s="11"/>
      <c r="CB195" s="11"/>
      <c r="CC195" s="11"/>
      <c r="CD195" s="11"/>
      <c r="CE195" s="11"/>
      <c r="CF195" s="11"/>
      <c r="CG195" s="11"/>
      <c r="CH195" s="11"/>
      <c r="CI195" s="11"/>
      <c r="CJ195" s="11"/>
      <c r="CK195" s="11"/>
      <c r="CL195" s="11"/>
      <c r="CM195" s="11"/>
      <c r="CN195" s="11"/>
      <c r="CO195" s="11"/>
      <c r="CP195" s="11"/>
      <c r="CQ195" s="11"/>
      <c r="CR195" s="11"/>
      <c r="CS195" s="11"/>
      <c r="CT195" s="11"/>
      <c r="CU195" s="11"/>
      <c r="CV195" s="21"/>
    </row>
    <row r="196" spans="1:100" s="12" customFormat="1" ht="15" customHeight="1" hidden="1">
      <c r="A196" s="21"/>
      <c r="B196"/>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c r="AY196" s="11"/>
      <c r="AZ196" s="11"/>
      <c r="BA196" s="11"/>
      <c r="BB196" s="11"/>
      <c r="BC196" s="11"/>
      <c r="BD196" s="11"/>
      <c r="BE196" s="11"/>
      <c r="BF196" s="11"/>
      <c r="BG196" s="11"/>
      <c r="BH196" s="11"/>
      <c r="BI196" s="11"/>
      <c r="BJ196" s="11"/>
      <c r="BK196" s="11"/>
      <c r="BL196" s="11"/>
      <c r="BM196" s="11"/>
      <c r="BN196" s="11"/>
      <c r="BO196" s="11"/>
      <c r="BP196" s="11"/>
      <c r="BQ196" s="11"/>
      <c r="BR196" s="11"/>
      <c r="BS196" s="11"/>
      <c r="BT196" s="11"/>
      <c r="BU196" s="11"/>
      <c r="BV196" s="11"/>
      <c r="BW196" s="11"/>
      <c r="BX196" s="11"/>
      <c r="BY196" s="11"/>
      <c r="BZ196" s="11"/>
      <c r="CA196" s="11"/>
      <c r="CB196" s="11"/>
      <c r="CC196" s="11"/>
      <c r="CD196" s="11"/>
      <c r="CE196" s="11"/>
      <c r="CF196" s="11"/>
      <c r="CG196" s="11"/>
      <c r="CH196" s="11"/>
      <c r="CI196" s="11"/>
      <c r="CJ196" s="11"/>
      <c r="CK196" s="11"/>
      <c r="CL196" s="11"/>
      <c r="CM196" s="11"/>
      <c r="CN196" s="11"/>
      <c r="CO196" s="11"/>
      <c r="CP196" s="11"/>
      <c r="CQ196" s="11"/>
      <c r="CR196" s="11"/>
      <c r="CS196" s="11"/>
      <c r="CT196" s="11"/>
      <c r="CU196" s="11"/>
      <c r="CV196" s="21"/>
    </row>
    <row r="197" spans="1:100" s="12" customFormat="1" ht="15" customHeight="1" hidden="1">
      <c r="A197" s="21"/>
      <c r="B197"/>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c r="AY197" s="11"/>
      <c r="AZ197" s="11"/>
      <c r="BA197" s="11"/>
      <c r="BB197" s="11"/>
      <c r="BC197" s="11"/>
      <c r="BD197" s="11"/>
      <c r="BE197" s="11"/>
      <c r="BF197" s="11"/>
      <c r="BG197" s="11"/>
      <c r="BH197" s="11"/>
      <c r="BI197" s="11"/>
      <c r="BJ197" s="11"/>
      <c r="BK197" s="11"/>
      <c r="BL197" s="11"/>
      <c r="BM197" s="11"/>
      <c r="BN197" s="11"/>
      <c r="BO197" s="11"/>
      <c r="BP197" s="11"/>
      <c r="BQ197" s="11"/>
      <c r="BR197" s="11"/>
      <c r="BS197" s="11"/>
      <c r="BT197" s="11"/>
      <c r="BU197" s="11"/>
      <c r="BV197" s="11"/>
      <c r="BW197" s="11"/>
      <c r="BX197" s="11"/>
      <c r="BY197" s="11"/>
      <c r="BZ197" s="11"/>
      <c r="CA197" s="11"/>
      <c r="CB197" s="11"/>
      <c r="CC197" s="11"/>
      <c r="CD197" s="11"/>
      <c r="CE197" s="11"/>
      <c r="CF197" s="11"/>
      <c r="CG197" s="11"/>
      <c r="CH197" s="11"/>
      <c r="CI197" s="11"/>
      <c r="CJ197" s="11"/>
      <c r="CK197" s="11"/>
      <c r="CL197" s="11"/>
      <c r="CM197" s="11"/>
      <c r="CN197" s="11"/>
      <c r="CO197" s="11"/>
      <c r="CP197" s="11"/>
      <c r="CQ197" s="11"/>
      <c r="CR197" s="11"/>
      <c r="CS197" s="11"/>
      <c r="CT197" s="11"/>
      <c r="CU197" s="11"/>
      <c r="CV197" s="21"/>
    </row>
    <row r="198" spans="1:100" s="12" customFormat="1" ht="15" customHeight="1" hidden="1">
      <c r="A198" s="21"/>
      <c r="B198"/>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c r="AY198" s="11"/>
      <c r="AZ198" s="11"/>
      <c r="BA198" s="11"/>
      <c r="BB198" s="11"/>
      <c r="BC198" s="11"/>
      <c r="BD198" s="11"/>
      <c r="BE198" s="11"/>
      <c r="BF198" s="11"/>
      <c r="BG198" s="11"/>
      <c r="BH198" s="11"/>
      <c r="BI198" s="11"/>
      <c r="BJ198" s="11"/>
      <c r="BK198" s="11"/>
      <c r="BL198" s="11"/>
      <c r="BM198" s="11"/>
      <c r="BN198" s="11"/>
      <c r="BO198" s="11"/>
      <c r="BP198" s="11"/>
      <c r="BQ198" s="11"/>
      <c r="BR198" s="11"/>
      <c r="BS198" s="11"/>
      <c r="BT198" s="11"/>
      <c r="BU198" s="11"/>
      <c r="BV198" s="11"/>
      <c r="BW198" s="11"/>
      <c r="BX198" s="11"/>
      <c r="BY198" s="11"/>
      <c r="BZ198" s="11"/>
      <c r="CA198" s="11"/>
      <c r="CB198" s="11"/>
      <c r="CC198" s="11"/>
      <c r="CD198" s="11"/>
      <c r="CE198" s="11"/>
      <c r="CF198" s="11"/>
      <c r="CG198" s="11"/>
      <c r="CH198" s="11"/>
      <c r="CI198" s="11"/>
      <c r="CJ198" s="11"/>
      <c r="CK198" s="11"/>
      <c r="CL198" s="11"/>
      <c r="CM198" s="11"/>
      <c r="CN198" s="11"/>
      <c r="CO198" s="11"/>
      <c r="CP198" s="11"/>
      <c r="CQ198" s="11"/>
      <c r="CR198" s="11"/>
      <c r="CS198" s="11"/>
      <c r="CT198" s="11"/>
      <c r="CU198" s="11"/>
      <c r="CV198" s="21"/>
    </row>
    <row r="199" spans="1:100" s="12" customFormat="1" ht="15" customHeight="1" hidden="1">
      <c r="A199" s="21"/>
      <c r="B199"/>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c r="AY199" s="11"/>
      <c r="AZ199" s="11"/>
      <c r="BA199" s="11"/>
      <c r="BB199" s="11"/>
      <c r="BC199" s="11"/>
      <c r="BD199" s="11"/>
      <c r="BE199" s="11"/>
      <c r="BF199" s="11"/>
      <c r="BG199" s="11"/>
      <c r="BH199" s="11"/>
      <c r="BI199" s="11"/>
      <c r="BJ199" s="11"/>
      <c r="BK199" s="11"/>
      <c r="BL199" s="11"/>
      <c r="BM199" s="11"/>
      <c r="BN199" s="11"/>
      <c r="BO199" s="11"/>
      <c r="BP199" s="11"/>
      <c r="BQ199" s="11"/>
      <c r="BR199" s="11"/>
      <c r="BS199" s="11"/>
      <c r="BT199" s="11"/>
      <c r="BU199" s="11"/>
      <c r="BV199" s="11"/>
      <c r="BW199" s="11"/>
      <c r="BX199" s="11"/>
      <c r="BY199" s="11"/>
      <c r="BZ199" s="11"/>
      <c r="CA199" s="11"/>
      <c r="CB199" s="11"/>
      <c r="CC199" s="11"/>
      <c r="CD199" s="11"/>
      <c r="CE199" s="11"/>
      <c r="CF199" s="11"/>
      <c r="CG199" s="11"/>
      <c r="CH199" s="11"/>
      <c r="CI199" s="11"/>
      <c r="CJ199" s="11"/>
      <c r="CK199" s="11"/>
      <c r="CL199" s="11"/>
      <c r="CM199" s="11"/>
      <c r="CN199" s="11"/>
      <c r="CO199" s="11"/>
      <c r="CP199" s="11"/>
      <c r="CQ199" s="11"/>
      <c r="CR199" s="11"/>
      <c r="CS199" s="11"/>
      <c r="CT199" s="11"/>
      <c r="CU199" s="11"/>
      <c r="CV199" s="21"/>
    </row>
    <row r="200" spans="1:100" s="14" customFormat="1" ht="15" customHeight="1">
      <c r="A200" s="21"/>
      <c r="B200" s="13" t="s">
        <v>28</v>
      </c>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c r="AA200" s="21"/>
      <c r="AB200" s="46"/>
      <c r="AC200" s="46"/>
      <c r="AD200" s="46"/>
      <c r="AE200" s="46"/>
      <c r="AF200" s="46"/>
      <c r="AG200" s="46"/>
      <c r="AH200" s="46"/>
      <c r="AI200" s="46"/>
      <c r="AJ200" s="46"/>
      <c r="AK200" s="46"/>
      <c r="AL200" s="46"/>
      <c r="AM200" s="46"/>
      <c r="AN200" s="46"/>
      <c r="AO200" s="46"/>
      <c r="AP200" s="46"/>
      <c r="AQ200" s="46"/>
      <c r="AR200" s="46"/>
      <c r="AS200" s="46"/>
      <c r="AT200" s="46"/>
      <c r="AU200" s="46"/>
      <c r="AV200" s="46"/>
      <c r="AW200" s="46"/>
      <c r="AX200" s="46"/>
      <c r="AY200" s="46"/>
      <c r="AZ200" s="46"/>
      <c r="BA200" s="46"/>
      <c r="BB200" s="46"/>
      <c r="BC200" s="46"/>
      <c r="BD200" s="46"/>
      <c r="BE200" s="46"/>
      <c r="BF200" s="46"/>
      <c r="BG200" s="46"/>
      <c r="BH200" s="46"/>
      <c r="BI200" s="46"/>
      <c r="BJ200" s="46"/>
      <c r="BK200" s="46"/>
      <c r="BL200" s="46"/>
      <c r="BM200" s="46"/>
      <c r="BN200" s="46"/>
      <c r="BO200" s="46"/>
      <c r="BP200" s="46"/>
      <c r="BQ200" s="46"/>
      <c r="BR200" s="46"/>
      <c r="BS200" s="46"/>
      <c r="BT200" s="46"/>
      <c r="BU200" s="46"/>
      <c r="BV200" s="46"/>
      <c r="BW200" s="46"/>
      <c r="BX200" s="46"/>
      <c r="BY200" s="46"/>
      <c r="BZ200" s="46"/>
      <c r="CA200" s="46"/>
      <c r="CB200" s="46"/>
      <c r="CC200" s="46"/>
      <c r="CD200" s="46"/>
      <c r="CE200" s="46"/>
      <c r="CF200" s="46"/>
      <c r="CG200" s="46"/>
      <c r="CH200" s="46"/>
      <c r="CI200" s="46"/>
      <c r="CJ200" s="46"/>
      <c r="CK200" s="46"/>
      <c r="CL200" s="46"/>
      <c r="CM200" s="46"/>
      <c r="CN200" s="46"/>
      <c r="CO200" s="46"/>
      <c r="CP200" s="46"/>
      <c r="CQ200" s="46"/>
      <c r="CR200" s="46"/>
      <c r="CS200" s="46"/>
      <c r="CT200" s="46"/>
      <c r="CU200" s="46"/>
      <c r="CV200" s="21"/>
    </row>
    <row r="201" spans="1:100" s="9" customFormat="1" ht="6" customHeight="1">
      <c r="A201" s="2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1"/>
      <c r="AT201" s="11"/>
      <c r="AU201" s="11"/>
      <c r="AV201" s="11"/>
      <c r="AW201" s="11"/>
      <c r="AX201" s="11"/>
      <c r="AY201" s="11"/>
      <c r="AZ201" s="11"/>
      <c r="BA201" s="11"/>
      <c r="BB201" s="11"/>
      <c r="BC201" s="11"/>
      <c r="BD201" s="11"/>
      <c r="BE201" s="11"/>
      <c r="BF201" s="11"/>
      <c r="BG201" s="11"/>
      <c r="BH201" s="11"/>
      <c r="BI201" s="11"/>
      <c r="BJ201" s="11"/>
      <c r="BK201" s="11"/>
      <c r="BL201" s="11"/>
      <c r="BM201" s="11"/>
      <c r="BN201" s="11"/>
      <c r="BO201" s="11"/>
      <c r="BP201" s="11"/>
      <c r="BQ201" s="11"/>
      <c r="BR201" s="11"/>
      <c r="BS201" s="11"/>
      <c r="BT201" s="11"/>
      <c r="BU201" s="11"/>
      <c r="BV201" s="11"/>
      <c r="BW201" s="11"/>
      <c r="BX201" s="11"/>
      <c r="BY201" s="11"/>
      <c r="BZ201" s="11"/>
      <c r="CA201" s="11"/>
      <c r="CB201" s="11"/>
      <c r="CC201" s="11"/>
      <c r="CD201" s="11"/>
      <c r="CE201" s="11"/>
      <c r="CF201" s="11"/>
      <c r="CG201" s="11"/>
      <c r="CH201" s="11"/>
      <c r="CI201" s="11"/>
      <c r="CJ201" s="11"/>
      <c r="CK201" s="11"/>
      <c r="CL201" s="11"/>
      <c r="CM201" s="11"/>
      <c r="CN201" s="11"/>
      <c r="CO201" s="11"/>
      <c r="CP201" s="11"/>
      <c r="CQ201" s="11"/>
      <c r="CR201" s="11"/>
      <c r="CS201" s="11"/>
      <c r="CT201" s="11"/>
      <c r="CU201" s="11"/>
      <c r="CV201" s="21"/>
    </row>
    <row r="202" spans="1:100" ht="15" customHeight="1">
      <c r="A202" s="21">
        <v>1</v>
      </c>
      <c r="B202" s="20">
        <f>IF($D$102,TEXT($A203,"mmmm d")&amp;" to "&amp;TEXT($A204,"mmmm d"),"")</f>
      </c>
      <c r="C202" s="11"/>
      <c r="D202" s="34" t="s">
        <v>35</v>
      </c>
      <c r="E202" s="34"/>
      <c r="F202" s="34">
        <f>IF(D204+D214+D224+D234+D244+D254+D264+D274+D284+D294+D304+D314+D324+D334+D344+D354,"Employee "&amp;COUNTA($D208:E208)+1,"")</f>
      </c>
      <c r="G202" s="34"/>
      <c r="H202" s="34">
        <f>IF(F204+F214+F224+F234+F244+F254+F264+F274+F284+F294+F304+F314+F324+F334+F344+F354,"Employee "&amp;COUNTA($D208:G208)+1,"")</f>
      </c>
      <c r="I202" s="34"/>
      <c r="J202" s="34">
        <f>IF(H204+H214+H224+H234+H244+H254+H264+H274+H284+H294+H304+H314+H324+H334+H344+H354,"Employee "&amp;COUNTA($D208:I208)+1,"")</f>
      </c>
      <c r="K202" s="34"/>
      <c r="L202" s="34">
        <f>IF(J204+J214+J224+J234+J244+J254+J264+J274+J284+J294+J304+J314+J324+J334+J344+J354,"Employee "&amp;COUNTA($D208:K208)+1,"")</f>
      </c>
      <c r="M202" s="34"/>
      <c r="N202" s="34">
        <f>IF(L204+L214+L224+L234+L244+L254+L264+L274+L284+L294+L304+L314+L324+L334+L344+L354,"Employee "&amp;COUNTA($D208:M208)+1,"")</f>
      </c>
      <c r="O202" s="34"/>
      <c r="P202" s="34">
        <f>IF(N204+N214+N224+N234+N244+N254+N264+N274+N284+N294+N304+N314+N324+N334+N344+N354,"Employee "&amp;COUNTA($D208:O208)+1,"")</f>
      </c>
      <c r="Q202" s="34"/>
      <c r="R202" s="34">
        <f>IF(P204+P214+P224+P234+P244+P254+P264+P274+P284+P294+P304+P314+P324+P334+P344+P354,"Employee "&amp;COUNTA($D208:Q208)+1,"")</f>
      </c>
      <c r="S202" s="34"/>
      <c r="T202" s="34">
        <f>IF(R204+R214+R224+R234+R244+R254+R264+R274+R284+R294+R304+R314+R324+R334+R344+R354,"Employee "&amp;COUNTA($D208:S208)+1,"")</f>
      </c>
      <c r="U202" s="34"/>
      <c r="V202" s="34">
        <f>IF(T204+T214+T224+T234+T244+T254+T264+T274+T284+T294+T304+T314+T324+T334+T344+T354,"Employee "&amp;COUNTA($D208:U208)+1,"")</f>
      </c>
      <c r="W202" s="34"/>
      <c r="X202" s="34">
        <f>IF(V204+V214+V224+V234+V244+V254+V264+V274+V284+V294+V304+V314+V324+V334+V344+V354,"Employee "&amp;COUNTA($D208:W208)+1,"")</f>
      </c>
      <c r="Y202" s="34"/>
      <c r="Z202" s="34">
        <f>IF(X204+X214+X224+X234+X244+X254+X264+X274+X284+X294+X304+X314+X324+X334+X344+X354,"Employee "&amp;COUNTA($D208:Y208)+1,"")</f>
      </c>
      <c r="AA202" s="34"/>
      <c r="AB202" s="34">
        <f>IF(Z204+Z214+Z224+Z234+Z244+Z254+Z264+Z274+Z284+Z294+Z304+Z314+Z324+Z334+Z344+Z354,"Employee "&amp;COUNTA($D208:AA208)+1,"")</f>
      </c>
      <c r="AC202" s="34"/>
      <c r="AD202" s="34">
        <f>IF(AB204+AB214+AB224+AB234+AB244+AB254+AB264+AB274+AB284+AB294+AB304+AB314+AB324+AB334+AB344+AB354,"Employee "&amp;COUNTA($D208:AC208)+1,"")</f>
      </c>
      <c r="AE202" s="34"/>
      <c r="AF202" s="34">
        <f>IF(AD204+AD214+AD224+AD234+AD244+AD254+AD264+AD274+AD284+AD294+AD304+AD314+AD324+AD334+AD344+AD354,"Employee "&amp;COUNTA($D208:AE208)+1,"")</f>
      </c>
      <c r="AG202" s="34"/>
      <c r="AH202" s="34">
        <f>IF(AF204+AF214+AF224+AF234+AF244+AF254+AF264+AF274+AF284+AF294+AF304+AF314+AF324+AF334+AF344+AF354,"Employee "&amp;COUNTA($D208:AG208)+1,"")</f>
      </c>
      <c r="AI202" s="34"/>
      <c r="AJ202" s="34">
        <f>IF(AH204+AH214+AH224+AH234+AH244+AH254+AH264+AH274+AH284+AH294+AH304+AH314+AH324+AH334+AH344+AH354,"Employee "&amp;COUNTA($D208:AI208)+1,"")</f>
      </c>
      <c r="AK202" s="34"/>
      <c r="AL202" s="34">
        <f>IF(AJ204+AJ214+AJ224+AJ234+AJ244+AJ254+AJ264+AJ274+AJ284+AJ294+AJ304+AJ314+AJ324+AJ334+AJ344+AJ354,"Employee "&amp;COUNTA($D208:AK208)+1,"")</f>
      </c>
      <c r="AM202" s="34"/>
      <c r="AN202" s="34">
        <f>IF(AL204+AL214+AL224+AL234+AL244+AL254+AL264+AL274+AL284+AL294+AL304+AL314+AL324+AL334+AL344+AL354,"Employee "&amp;COUNTA($D208:AM208)+1,"")</f>
      </c>
      <c r="AO202" s="34"/>
      <c r="AP202" s="34">
        <f>IF(AN204+AN214+AN224+AN234+AN244+AN254+AN264+AN274+AN284+AN294+AN304+AN314+AN324+AN334+AN344+AN354,"Employee "&amp;COUNTA($D208:AO208)+1,"")</f>
      </c>
      <c r="AQ202" s="34"/>
      <c r="AR202" s="34">
        <f>IF(AP204+AP214+AP224+AP234+AP244+AP254+AP264+AP274+AP284+AP294+AP304+AP314+AP324+AP334+AP344+AP354,"Employee "&amp;COUNTA($D208:AQ208)+1,"")</f>
      </c>
      <c r="AS202" s="34"/>
      <c r="AT202" s="34">
        <f>IF(AR204+AR214+AR224+AR234+AR244+AR254+AR264+AR274+AR284+AR294+AR304+AR314+AR324+AR334+AR344+AR354,"Employee "&amp;COUNTA($D208:AS208)+1,"")</f>
      </c>
      <c r="AU202" s="34"/>
      <c r="AV202" s="34">
        <f>IF(AT204+AT214+AT224+AT234+AT244+AT254+AT264+AT274+AT284+AT294+AT304+AT314+AT324+AT334+AT344+AT354,"Employee "&amp;COUNTA($D208:AU208)+1,"")</f>
      </c>
      <c r="AW202" s="34"/>
      <c r="AX202" s="34">
        <f>IF(AV204+AV214+AV224+AV234+AV244+AV254+AV264+AV274+AV284+AV294+AV304+AV314+AV324+AV334+AV344+AV354,"Employee "&amp;COUNTA($D208:AW208)+1,"")</f>
      </c>
      <c r="AY202" s="34"/>
      <c r="AZ202" s="34">
        <f>IF(AX204+AX214+AX224+AX234+AX244+AX254+AX264+AX274+AX284+AX294+AX304+AX314+AX324+AX334+AX344+AX354,"Employee "&amp;COUNTA($D208:AY208)+1,"")</f>
      </c>
      <c r="BA202" s="34"/>
      <c r="BB202" s="34">
        <f>IF(AZ204+AZ214+AZ224+AZ234+AZ244+AZ254+AZ264+AZ274+AZ284+AZ294+AZ304+AZ314+AZ324+AZ334+AZ344+AZ354,"Employee "&amp;COUNTA($D208:BA208)+1,"")</f>
      </c>
      <c r="BC202" s="34"/>
      <c r="BD202" s="34">
        <f>IF(BB204+BB214+BB224+BB234+BB244+BB254+BB264+BB274+BB284+BB294+BB304+BB314+BB324+BB334+BB344+BB354,"Employee "&amp;COUNTA($D208:BC208)+1,"")</f>
      </c>
      <c r="BE202" s="34"/>
      <c r="BF202" s="34">
        <f>IF(BD204+BD214+BD224+BD234+BD244+BD254+BD264+BD274+BD284+BD294+BD304+BD314+BD324+BD334+BD344+BD354,"Employee "&amp;COUNTA($D208:BE208)+1,"")</f>
      </c>
      <c r="BG202" s="34"/>
      <c r="BH202" s="34">
        <f>IF(BF204+BF214+BF224+BF234+BF244+BF254+BF264+BF274+BF284+BF294+BF304+BF314+BF324+BF334+BF344+BF354,"Employee "&amp;COUNTA($D208:BG208)+1,"")</f>
      </c>
      <c r="BI202" s="34"/>
      <c r="BJ202" s="34">
        <f>IF(BH204+BH214+BH224+BH234+BH244+BH254+BH264+BH274+BH284+BH294+BH304+BH314+BH324+BH334+BH344+BH354,"Employee "&amp;COUNTA($D208:BI208)+1,"")</f>
      </c>
      <c r="BK202" s="34"/>
      <c r="BL202" s="34">
        <f>IF(BJ204+BJ214+BJ224+BJ234+BJ244+BJ254+BJ264+BJ274+BJ284+BJ294+BJ304+BJ314+BJ324+BJ334+BJ344+BJ354,"Employee "&amp;COUNTA($D208:BK208)+1,"")</f>
      </c>
      <c r="BM202" s="34"/>
      <c r="BN202" s="34">
        <f>IF(BL204+BL214+BL224+BL234+BL244+BL254+BL264+BL274+BL284+BL294+BL304+BL314+BL324+BL334+BL344+BL354,"Employee "&amp;COUNTA($D208:BM208)+1,"")</f>
      </c>
      <c r="BO202" s="34"/>
      <c r="BP202" s="34">
        <f>IF(BN204+BN214+BN224+BN234+BN244+BN254+BN264+BN274+BN284+BN294+BN304+BN314+BN324+BN334+BN344+BN354,"Employee "&amp;COUNTA($D208:BO208)+1,"")</f>
      </c>
      <c r="BQ202" s="34"/>
      <c r="BR202" s="34">
        <f>IF(BP204+BP214+BP224+BP234+BP244+BP254+BP264+BP274+BP284+BP294+BP304+BP314+BP324+BP334+BP344+BP354,"Employee "&amp;COUNTA($D208:BQ208)+1,"")</f>
      </c>
      <c r="BS202" s="34"/>
      <c r="BT202" s="34">
        <f>IF(BR204+BR214+BR224+BR234+BR244+BR254+BR264+BR274+BR284+BR294+BR304+BR314+BR324+BR334+BR344+BR354,"Employee "&amp;COUNTA($D208:BS208)+1,"")</f>
      </c>
      <c r="BU202" s="34"/>
      <c r="BV202" s="34">
        <f>IF(BT204+BT214+BT224+BT234+BT244+BT254+BT264+BT274+BT284+BT294+BT304+BT314+BT324+BT334+BT344+BT354,"Employee "&amp;COUNTA($D208:BU208)+1,"")</f>
      </c>
      <c r="BW202" s="34"/>
      <c r="BX202" s="34">
        <f>IF(BV204+BV214+BV224+BV234+BV244+BV254+BV264+BV274+BV284+BV294+BV304+BV314+BV324+BV334+BV344+BV354,"Employee "&amp;COUNTA($D208:BW208)+1,"")</f>
      </c>
      <c r="BY202" s="34"/>
      <c r="BZ202" s="34">
        <f>IF(BX204+BX214+BX224+BX234+BX244+BX254+BX264+BX274+BX284+BX294+BX304+BX314+BX324+BX334+BX344+BX354,"Employee "&amp;COUNTA($D208:BY208)+1,"")</f>
      </c>
      <c r="CA202" s="34"/>
      <c r="CB202" s="34">
        <f>IF(BZ204+BZ214+BZ224+BZ234+BZ244+BZ254+BZ264+BZ274+BZ284+BZ294+BZ304+BZ314+BZ324+BZ334+BZ344+BZ354,"Employee "&amp;COUNTA($D208:CA208)+1,"")</f>
      </c>
      <c r="CC202" s="34"/>
      <c r="CD202" s="34">
        <f>IF(CB204+CB214+CB224+CB234+CB244+CB254+CB264+CB274+CB284+CB294+CB304+CB314+CB324+CB334+CB344+CB354,"Employee "&amp;COUNTA($D208:CC208)+1,"")</f>
      </c>
      <c r="CE202" s="34"/>
      <c r="CF202" s="34">
        <f>IF(CD204+CD214+CD224+CD234+CD244+CD254+CD264+CD274+CD284+CD294+CD304+CD314+CD324+CD334+CD344+CD354,"Employee "&amp;COUNTA($D208:CE208)+1,"")</f>
      </c>
      <c r="CG202" s="34"/>
      <c r="CH202" s="34">
        <f>IF(CF204+CF214+CF224+CF234+CF244+CF254+CF264+CF274+CF284+CF294+CF304+CF314+CF324+CF334+CF344+CF354,"Employee "&amp;COUNTA($D208:CG208)+1,"")</f>
      </c>
      <c r="CI202" s="34"/>
      <c r="CJ202" s="34">
        <f>IF(CH204+CH214+CH224+CH234+CH244+CH254+CH264+CH274+CH284+CH294+CH304+CH314+CH324+CH334+CH344+CH354,"Employee "&amp;COUNTA($D208:CI208)+1,"")</f>
      </c>
      <c r="CK202" s="34"/>
      <c r="CL202" s="34">
        <f>IF(CJ204+CJ214+CJ224+CJ234+CJ244+CJ254+CJ264+CJ274+CJ284+CJ294+CJ304+CJ314+CJ324+CJ334+CJ344+CJ354,"Employee "&amp;COUNTA($D208:CK208)+1,"")</f>
      </c>
      <c r="CM202" s="34"/>
      <c r="CN202" s="34">
        <f>IF(CL204+CL214+CL224+CL234+CL244+CL254+CL264+CL274+CL284+CL294+CL304+CL314+CL324+CL334+CL344+CL354,"Employee "&amp;COUNTA($D208:CM208)+1,"")</f>
      </c>
      <c r="CO202" s="34"/>
      <c r="CP202" s="34">
        <f>IF(CN204+CN214+CN224+CN234+CN244+CN254+CN264+CN274+CN284+CN294+CN304+CN314+CN324+CN334+CN344+CN354,"Employee "&amp;COUNTA($D208:CO208)+1,"")</f>
      </c>
      <c r="CQ202" s="34"/>
      <c r="CR202" s="34">
        <f>IF(CP204+CP214+CP224+CP234+CP244+CP254+CP264+CP274+CP284+CP294+CP304+CP314+CP324+CP334+CP344+CP354,"Employee "&amp;COUNTA($D208:CQ208)+1,"")</f>
      </c>
      <c r="CS202" s="34"/>
      <c r="CT202" s="34">
        <f>IF(CR204+CR214+CR224+CR234+CR244+CR254+CR264+CR274+CR284+CR294+CR304+CR314+CR324+CR334+CR344+CR354,"Employee "&amp;COUNTA($D208:CS208)+1,"")</f>
      </c>
      <c r="CU202" s="34"/>
      <c r="CV202" s="21"/>
    </row>
    <row r="203" spans="1:100" ht="6" customHeight="1">
      <c r="A203" s="21">
        <f>INDEX($D$102:$AI$102,1,$A202)</f>
        <v>0</v>
      </c>
      <c r="B203" s="11"/>
      <c r="C203" s="11"/>
      <c r="D203" s="11"/>
      <c r="E203" s="21"/>
      <c r="F203" s="11"/>
      <c r="G203" s="21"/>
      <c r="H203" s="11"/>
      <c r="I203" s="21"/>
      <c r="J203" s="11"/>
      <c r="K203" s="21"/>
      <c r="L203" s="21"/>
      <c r="M203" s="21"/>
      <c r="N203" s="21"/>
      <c r="O203" s="21"/>
      <c r="P203" s="21"/>
      <c r="Q203" s="21"/>
      <c r="R203" s="21"/>
      <c r="S203" s="21"/>
      <c r="T203" s="21"/>
      <c r="U203" s="21"/>
      <c r="V203" s="21"/>
      <c r="W203" s="21"/>
      <c r="X203" s="21"/>
      <c r="Y203" s="21"/>
      <c r="Z203" s="21"/>
      <c r="AA203" s="21"/>
      <c r="AB203" s="21"/>
      <c r="AC203" s="21"/>
      <c r="AD203" s="21"/>
      <c r="AE203" s="21"/>
      <c r="AF203" s="21"/>
      <c r="AG203" s="21"/>
      <c r="AH203" s="21"/>
      <c r="AI203" s="21"/>
      <c r="AJ203" s="21"/>
      <c r="AK203" s="21"/>
      <c r="AL203" s="21"/>
      <c r="AM203" s="21"/>
      <c r="AN203" s="21"/>
      <c r="AO203" s="21"/>
      <c r="AP203" s="21"/>
      <c r="AQ203" s="21"/>
      <c r="AR203" s="21"/>
      <c r="AS203" s="21"/>
      <c r="AT203" s="21"/>
      <c r="AU203" s="21"/>
      <c r="AV203" s="21"/>
      <c r="AW203" s="21"/>
      <c r="AX203" s="21"/>
      <c r="AY203" s="21"/>
      <c r="AZ203" s="21"/>
      <c r="BA203" s="21"/>
      <c r="BB203" s="21"/>
      <c r="BC203" s="21"/>
      <c r="BD203" s="21"/>
      <c r="BE203" s="21"/>
      <c r="BF203" s="21"/>
      <c r="BG203" s="21"/>
      <c r="BH203" s="21"/>
      <c r="BI203" s="21"/>
      <c r="BJ203" s="21"/>
      <c r="BK203" s="21"/>
      <c r="BL203" s="21"/>
      <c r="BM203" s="21"/>
      <c r="BN203" s="21"/>
      <c r="BO203" s="21"/>
      <c r="BP203" s="21"/>
      <c r="BQ203" s="21"/>
      <c r="BR203" s="21"/>
      <c r="BS203" s="21"/>
      <c r="BT203" s="21"/>
      <c r="BU203" s="21"/>
      <c r="BV203" s="21"/>
      <c r="BW203" s="21"/>
      <c r="BX203" s="21"/>
      <c r="BY203" s="21"/>
      <c r="BZ203" s="21"/>
      <c r="CA203" s="21"/>
      <c r="CB203" s="21"/>
      <c r="CC203" s="21"/>
      <c r="CD203" s="21"/>
      <c r="CE203" s="21"/>
      <c r="CF203" s="21"/>
      <c r="CG203" s="21"/>
      <c r="CH203" s="21"/>
      <c r="CI203" s="21"/>
      <c r="CJ203" s="21"/>
      <c r="CK203" s="21"/>
      <c r="CL203" s="21"/>
      <c r="CM203" s="21"/>
      <c r="CN203" s="21"/>
      <c r="CO203" s="21"/>
      <c r="CP203" s="21"/>
      <c r="CQ203" s="21"/>
      <c r="CR203" s="21"/>
      <c r="CS203" s="21"/>
      <c r="CT203" s="21"/>
      <c r="CU203" s="21"/>
      <c r="CV203" s="21"/>
    </row>
    <row r="204" spans="1:100" ht="15" customHeight="1">
      <c r="A204" s="21">
        <f>INDEX($D$103:$AI$103,1,$A202)</f>
        <v>43908</v>
      </c>
      <c r="B204" s="8" t="s">
        <v>36</v>
      </c>
      <c r="C204" s="11"/>
      <c r="D204" s="1"/>
      <c r="E204" s="30"/>
      <c r="F204" s="1"/>
      <c r="G204" s="30"/>
      <c r="H204" s="1"/>
      <c r="I204" s="30"/>
      <c r="J204" s="1"/>
      <c r="K204" s="30"/>
      <c r="L204" s="1"/>
      <c r="M204" s="30"/>
      <c r="N204" s="1"/>
      <c r="O204" s="30"/>
      <c r="P204" s="1"/>
      <c r="Q204" s="30"/>
      <c r="R204" s="1"/>
      <c r="S204" s="30"/>
      <c r="T204" s="1"/>
      <c r="U204" s="30"/>
      <c r="V204" s="1"/>
      <c r="W204" s="30"/>
      <c r="X204" s="1"/>
      <c r="Y204" s="30"/>
      <c r="Z204" s="1"/>
      <c r="AA204" s="30"/>
      <c r="AB204" s="1"/>
      <c r="AC204" s="30"/>
      <c r="AD204" s="1"/>
      <c r="AE204" s="30"/>
      <c r="AF204" s="1"/>
      <c r="AG204" s="30"/>
      <c r="AH204" s="1"/>
      <c r="AI204" s="30"/>
      <c r="AJ204" s="1"/>
      <c r="AK204" s="30"/>
      <c r="AL204" s="1"/>
      <c r="AM204" s="30"/>
      <c r="AN204" s="1"/>
      <c r="AO204" s="30"/>
      <c r="AP204" s="1"/>
      <c r="AQ204" s="30"/>
      <c r="AR204" s="1"/>
      <c r="AS204" s="30"/>
      <c r="AT204" s="1"/>
      <c r="AU204" s="30"/>
      <c r="AV204" s="1"/>
      <c r="AW204" s="30"/>
      <c r="AX204" s="1"/>
      <c r="AY204" s="30"/>
      <c r="AZ204" s="1"/>
      <c r="BA204" s="30"/>
      <c r="BB204" s="1"/>
      <c r="BC204" s="30"/>
      <c r="BD204" s="1"/>
      <c r="BE204" s="30"/>
      <c r="BF204" s="1"/>
      <c r="BG204" s="30"/>
      <c r="BH204" s="1"/>
      <c r="BI204" s="30"/>
      <c r="BJ204" s="1"/>
      <c r="BK204" s="30"/>
      <c r="BL204" s="1"/>
      <c r="BM204" s="30"/>
      <c r="BN204" s="1"/>
      <c r="BO204" s="30"/>
      <c r="BP204" s="1"/>
      <c r="BQ204" s="30"/>
      <c r="BR204" s="1"/>
      <c r="BS204" s="30"/>
      <c r="BT204" s="1"/>
      <c r="BU204" s="30"/>
      <c r="BV204" s="1"/>
      <c r="BW204" s="30"/>
      <c r="BX204" s="1"/>
      <c r="BY204" s="30"/>
      <c r="BZ204" s="1"/>
      <c r="CA204" s="30"/>
      <c r="CB204" s="1"/>
      <c r="CC204" s="5"/>
      <c r="CD204" s="1"/>
      <c r="CE204" s="5"/>
      <c r="CF204" s="1"/>
      <c r="CG204" s="5"/>
      <c r="CH204" s="1"/>
      <c r="CI204" s="5"/>
      <c r="CJ204" s="1"/>
      <c r="CK204" s="5"/>
      <c r="CL204" s="1"/>
      <c r="CM204" s="5"/>
      <c r="CN204" s="1"/>
      <c r="CO204" s="5"/>
      <c r="CP204" s="1"/>
      <c r="CQ204" s="5"/>
      <c r="CR204" s="1"/>
      <c r="CS204" s="5"/>
      <c r="CT204" s="1"/>
      <c r="CU204" s="5"/>
      <c r="CV204" s="21"/>
    </row>
    <row r="205" spans="1:100" ht="6" customHeight="1">
      <c r="A205" s="21"/>
      <c r="B205" s="11"/>
      <c r="C205" s="11"/>
      <c r="D205" s="11"/>
      <c r="E205" s="21"/>
      <c r="F205" s="11"/>
      <c r="G205" s="21"/>
      <c r="H205" s="11"/>
      <c r="I205" s="21"/>
      <c r="J205" s="11"/>
      <c r="K205" s="21"/>
      <c r="L205" s="11"/>
      <c r="M205" s="21"/>
      <c r="N205" s="11"/>
      <c r="O205" s="21"/>
      <c r="P205" s="11"/>
      <c r="Q205" s="21"/>
      <c r="R205" s="11"/>
      <c r="S205" s="21"/>
      <c r="T205" s="11"/>
      <c r="U205" s="21"/>
      <c r="V205" s="11"/>
      <c r="W205" s="21"/>
      <c r="X205" s="11"/>
      <c r="Y205" s="21"/>
      <c r="Z205" s="11"/>
      <c r="AA205" s="21"/>
      <c r="AB205" s="11"/>
      <c r="AC205" s="21"/>
      <c r="AD205" s="11"/>
      <c r="AE205" s="21"/>
      <c r="AF205" s="11"/>
      <c r="AG205" s="21"/>
      <c r="AH205" s="11"/>
      <c r="AI205" s="21"/>
      <c r="AJ205" s="11"/>
      <c r="AK205" s="21"/>
      <c r="AL205" s="11"/>
      <c r="AM205" s="21"/>
      <c r="AN205" s="11"/>
      <c r="AO205" s="21"/>
      <c r="AP205" s="11"/>
      <c r="AQ205" s="21"/>
      <c r="AR205" s="11"/>
      <c r="AS205" s="21"/>
      <c r="AT205" s="11"/>
      <c r="AU205" s="21"/>
      <c r="AV205" s="11"/>
      <c r="AW205" s="21"/>
      <c r="AX205" s="11"/>
      <c r="AY205" s="21"/>
      <c r="AZ205" s="11"/>
      <c r="BA205" s="21"/>
      <c r="BB205" s="11"/>
      <c r="BC205" s="21"/>
      <c r="BD205" s="11"/>
      <c r="BE205" s="21"/>
      <c r="BF205" s="11"/>
      <c r="BG205" s="21"/>
      <c r="BH205" s="11"/>
      <c r="BI205" s="21"/>
      <c r="BJ205" s="11"/>
      <c r="BK205" s="21"/>
      <c r="BL205" s="11"/>
      <c r="BM205" s="21"/>
      <c r="BN205" s="11"/>
      <c r="BO205" s="21"/>
      <c r="BP205" s="11"/>
      <c r="BQ205" s="21"/>
      <c r="BR205" s="11"/>
      <c r="BS205" s="21"/>
      <c r="BT205" s="11"/>
      <c r="BU205" s="21"/>
      <c r="BV205" s="11"/>
      <c r="BW205" s="21"/>
      <c r="BX205" s="11"/>
      <c r="BY205" s="21"/>
      <c r="BZ205" s="11"/>
      <c r="CA205" s="21"/>
      <c r="CB205" s="11"/>
      <c r="CC205" s="21"/>
      <c r="CD205" s="11"/>
      <c r="CE205" s="21"/>
      <c r="CF205" s="11"/>
      <c r="CG205" s="21"/>
      <c r="CH205" s="11"/>
      <c r="CI205" s="21"/>
      <c r="CJ205" s="11"/>
      <c r="CK205" s="21"/>
      <c r="CL205" s="11"/>
      <c r="CM205" s="21"/>
      <c r="CN205" s="11"/>
      <c r="CO205" s="21"/>
      <c r="CP205" s="11"/>
      <c r="CQ205" s="21"/>
      <c r="CR205" s="11"/>
      <c r="CS205" s="21"/>
      <c r="CT205" s="11"/>
      <c r="CU205" s="21"/>
      <c r="CV205" s="21"/>
    </row>
    <row r="206" spans="1:100" ht="15" customHeight="1">
      <c r="A206" s="21"/>
      <c r="B206" s="8" t="s">
        <v>24</v>
      </c>
      <c r="C206" s="11"/>
      <c r="D206" s="17">
        <f>IF(($A204&lt;subsidy_start_date)+($A203&gt;subsidy_end_date),0,IF(D204+D214+D224+D234+D244+D254+D264+D274+D284+D294+D304+D314,employee_max,0))</f>
        <v>0</v>
      </c>
      <c r="E206" s="30"/>
      <c r="F206" s="17">
        <f>IF(($A204&lt;subsidy_start_date)+($A203&gt;subsidy_end_date),0,IF(F204+F214+F224+F234+F244+F254+F264+F274+F284+F294+F304+F314,employee_max,0))</f>
        <v>0</v>
      </c>
      <c r="G206" s="30"/>
      <c r="H206" s="17">
        <f>IF(($A204&lt;subsidy_start_date)+($A203&gt;subsidy_end_date),0,IF(H204+H214+H224+H234+H244+H254+H264+H274+H284+H294+H304+H314,employee_max,0))</f>
        <v>0</v>
      </c>
      <c r="I206" s="30"/>
      <c r="J206" s="17">
        <f>IF(($A204&lt;subsidy_start_date)+($A203&gt;subsidy_end_date),0,IF(J204+J214+J224+J234+J244+J254+J264+J274+J284+J294+J304+J314,employee_max,0))</f>
        <v>0</v>
      </c>
      <c r="K206" s="30"/>
      <c r="L206" s="17">
        <f>IF(($A204&lt;subsidy_start_date)+($A203&gt;subsidy_end_date),0,IF(L204+L214+L224+L234+L244+L254+L264+L274+L284+L294+L304+L314,employee_max,0))</f>
        <v>0</v>
      </c>
      <c r="M206" s="30"/>
      <c r="N206" s="17">
        <f>IF(($A204&lt;subsidy_start_date)+($A203&gt;subsidy_end_date),0,IF(N204+N214+N224+N234+N244+N254+N264+N274+N284+N294+N304+N314,employee_max,0))</f>
        <v>0</v>
      </c>
      <c r="O206" s="30"/>
      <c r="P206" s="17">
        <f>IF(($A204&lt;subsidy_start_date)+($A203&gt;subsidy_end_date),0,IF(P204+P214+P224+P234+P244+P254+P264+P274+P284+P294+P304+P314,employee_max,0))</f>
        <v>0</v>
      </c>
      <c r="Q206" s="30"/>
      <c r="R206" s="17">
        <f>IF(($A204&lt;subsidy_start_date)+($A203&gt;subsidy_end_date),0,IF(R204+R214+R224+R234+R244+R254+R264+R274+R284+R294+R304+R314,employee_max,0))</f>
        <v>0</v>
      </c>
      <c r="S206" s="30"/>
      <c r="T206" s="17">
        <f>IF(($A204&lt;subsidy_start_date)+($A203&gt;subsidy_end_date),0,IF(T204+T214+T224+T234+T244+T254+T264+T274+T284+T294+T304+T314,employee_max,0))</f>
        <v>0</v>
      </c>
      <c r="U206" s="30"/>
      <c r="V206" s="17">
        <f>IF(($A204&lt;subsidy_start_date)+($A203&gt;subsidy_end_date),0,IF(V204+V214+V224+V234+V244+V254+V264+V274+V284+V294+V304+V314,employee_max,0))</f>
        <v>0</v>
      </c>
      <c r="W206" s="30"/>
      <c r="X206" s="17">
        <f>IF(($A204&lt;subsidy_start_date)+($A203&gt;subsidy_end_date),0,IF(X204+X214+X224+X234+X244+X254+X264+X274+X284+X294+X304+X314,employee_max,0))</f>
        <v>0</v>
      </c>
      <c r="Y206" s="30"/>
      <c r="Z206" s="17">
        <f>IF(($A204&lt;subsidy_start_date)+($A203&gt;subsidy_end_date),0,IF(Z204+Z214+Z224+Z234+Z244+Z254+Z264+Z274+Z284+Z294+Z304+Z314,employee_max,0))</f>
        <v>0</v>
      </c>
      <c r="AA206" s="30"/>
      <c r="AB206" s="17">
        <f>IF(($A204&lt;subsidy_start_date)+($A203&gt;subsidy_end_date),0,IF(AB204+AB214+AB224+AB234+AB244+AB254+AB264+AB274+AB284+AB294+AB304+AB314,employee_max,0))</f>
        <v>0</v>
      </c>
      <c r="AC206" s="30"/>
      <c r="AD206" s="17">
        <f>IF(($A204&lt;subsidy_start_date)+($A203&gt;subsidy_end_date),0,IF(AD204+AD214+AD224+AD234+AD244+AD254+AD264+AD274+AD284+AD294+AD304+AD314,employee_max,0))</f>
        <v>0</v>
      </c>
      <c r="AE206" s="30"/>
      <c r="AF206" s="17">
        <f>IF(($A204&lt;subsidy_start_date)+($A203&gt;subsidy_end_date),0,IF(AF204+AF214+AF224+AF234+AF244+AF254+AF264+AF274+AF284+AF294+AF304+AF314,employee_max,0))</f>
        <v>0</v>
      </c>
      <c r="AG206" s="30"/>
      <c r="AH206" s="17">
        <f>IF(($A204&lt;subsidy_start_date)+($A203&gt;subsidy_end_date),0,IF(AH204+AH214+AH224+AH234+AH244+AH254+AH264+AH274+AH284+AH294+AH304+AH314,employee_max,0))</f>
        <v>0</v>
      </c>
      <c r="AI206" s="30"/>
      <c r="AJ206" s="17">
        <f>IF(($A204&lt;subsidy_start_date)+($A203&gt;subsidy_end_date),0,IF(AJ204+AJ214+AJ224+AJ234+AJ244+AJ254+AJ264+AJ274+AJ284+AJ294+AJ304+AJ314,employee_max,0))</f>
        <v>0</v>
      </c>
      <c r="AK206" s="30"/>
      <c r="AL206" s="17">
        <f>IF(($A204&lt;subsidy_start_date)+($A203&gt;subsidy_end_date),0,IF(AL204+AL214+AL224+AL234+AL244+AL254+AL264+AL274+AL284+AL294+AL304+AL314,employee_max,0))</f>
        <v>0</v>
      </c>
      <c r="AM206" s="30"/>
      <c r="AN206" s="17">
        <f>IF(($A204&lt;subsidy_start_date)+($A203&gt;subsidy_end_date),0,IF(AN204+AN214+AN224+AN234+AN244+AN254+AN264+AN274+AN284+AN294+AN304+AN314,employee_max,0))</f>
        <v>0</v>
      </c>
      <c r="AO206" s="30"/>
      <c r="AP206" s="17">
        <f>IF(($A204&lt;subsidy_start_date)+($A203&gt;subsidy_end_date),0,IF(AP204+AP214+AP224+AP234+AP244+AP254+AP264+AP274+AP284+AP294+AP304+AP314,employee_max,0))</f>
        <v>0</v>
      </c>
      <c r="AQ206" s="30"/>
      <c r="AR206" s="17">
        <f>IF(($A204&lt;subsidy_start_date)+($A203&gt;subsidy_end_date),0,IF(AR204+AR214+AR224+AR234+AR244+AR254+AR264+AR274+AR284+AR294+AR304+AR314,employee_max,0))</f>
        <v>0</v>
      </c>
      <c r="AS206" s="30"/>
      <c r="AT206" s="17">
        <f>IF(($A204&lt;subsidy_start_date)+($A203&gt;subsidy_end_date),0,IF(AT204+AT214+AT224+AT234+AT244+AT254+AT264+AT274+AT284+AT294+AT304+AT314,employee_max,0))</f>
        <v>0</v>
      </c>
      <c r="AU206" s="30"/>
      <c r="AV206" s="17">
        <f>IF(($A204&lt;subsidy_start_date)+($A203&gt;subsidy_end_date),0,IF(AV204+AV214+AV224+AV234+AV244+AV254+AV264+AV274+AV284+AV294+AV304+AV314,employee_max,0))</f>
        <v>0</v>
      </c>
      <c r="AW206" s="30"/>
      <c r="AX206" s="17">
        <f>IF(($A204&lt;subsidy_start_date)+($A203&gt;subsidy_end_date),0,IF(AX204+AX214+AX224+AX234+AX244+AX254+AX264+AX274+AX284+AX294+AX304+AX314,employee_max,0))</f>
        <v>0</v>
      </c>
      <c r="AY206" s="30"/>
      <c r="AZ206" s="17">
        <f>IF(($A204&lt;subsidy_start_date)+($A203&gt;subsidy_end_date),0,IF(AZ204+AZ214+AZ224+AZ234+AZ244+AZ254+AZ264+AZ274+AZ284+AZ294+AZ304+AZ314,employee_max,0))</f>
        <v>0</v>
      </c>
      <c r="BA206" s="30"/>
      <c r="BB206" s="17">
        <f>IF(($A204&lt;subsidy_start_date)+($A203&gt;subsidy_end_date),0,IF(BB204+BB214+BB224+BB234+BB244+BB254+BB264+BB274+BB284+BB294+BB304+BB314,employee_max,0))</f>
        <v>0</v>
      </c>
      <c r="BC206" s="30"/>
      <c r="BD206" s="17">
        <f>IF(($A204&lt;subsidy_start_date)+($A203&gt;subsidy_end_date),0,IF(BD204+BD214+BD224+BD234+BD244+BD254+BD264+BD274+BD284+BD294+BD304+BD314,employee_max,0))</f>
        <v>0</v>
      </c>
      <c r="BE206" s="30"/>
      <c r="BF206" s="17">
        <f>IF(($A204&lt;subsidy_start_date)+($A203&gt;subsidy_end_date),0,IF(BF204+BF214+BF224+BF234+BF244+BF254+BF264+BF274+BF284+BF294+BF304+BF314,employee_max,0))</f>
        <v>0</v>
      </c>
      <c r="BG206" s="30"/>
      <c r="BH206" s="17">
        <f>IF(($A204&lt;subsidy_start_date)+($A203&gt;subsidy_end_date),0,IF(BH204+BH214+BH224+BH234+BH244+BH254+BH264+BH274+BH284+BH294+BH304+BH314,employee_max,0))</f>
        <v>0</v>
      </c>
      <c r="BI206" s="30"/>
      <c r="BJ206" s="17">
        <f>IF(($A204&lt;subsidy_start_date)+($A203&gt;subsidy_end_date),0,IF(BJ204+BJ214+BJ224+BJ234+BJ244+BJ254+BJ264+BJ274+BJ284+BJ294+BJ304+BJ314,employee_max,0))</f>
        <v>0</v>
      </c>
      <c r="BK206" s="30"/>
      <c r="BL206" s="17">
        <f>IF(($A204&lt;subsidy_start_date)+($A203&gt;subsidy_end_date),0,IF(BL204+BL214+BL224+BL234+BL244+BL254+BL264+BL274+BL284+BL294+BL304+BL314,employee_max,0))</f>
        <v>0</v>
      </c>
      <c r="BM206" s="30"/>
      <c r="BN206" s="17">
        <f>IF(($A204&lt;subsidy_start_date)+($A203&gt;subsidy_end_date),0,IF(BN204+BN214+BN224+BN234+BN244+BN254+BN264+BN274+BN284+BN294+BN304+BN314,employee_max,0))</f>
        <v>0</v>
      </c>
      <c r="BO206" s="30"/>
      <c r="BP206" s="17">
        <f>IF(($A204&lt;subsidy_start_date)+($A203&gt;subsidy_end_date),0,IF(BP204+BP214+BP224+BP234+BP244+BP254+BP264+BP274+BP284+BP294+BP304+BP314,employee_max,0))</f>
        <v>0</v>
      </c>
      <c r="BQ206" s="30"/>
      <c r="BR206" s="17">
        <f>IF(($A204&lt;subsidy_start_date)+($A203&gt;subsidy_end_date),0,IF(BR204+BR214+BR224+BR234+BR244+BR254+BR264+BR274+BR284+BR294+BR304+BR314,employee_max,0))</f>
        <v>0</v>
      </c>
      <c r="BS206" s="30"/>
      <c r="BT206" s="17">
        <f>IF(($A204&lt;subsidy_start_date)+($A203&gt;subsidy_end_date),0,IF(BT204+BT214+BT224+BT234+BT244+BT254+BT264+BT274+BT284+BT294+BT304+BT314,employee_max,0))</f>
        <v>0</v>
      </c>
      <c r="BU206" s="30"/>
      <c r="BV206" s="17">
        <f>IF(($A204&lt;subsidy_start_date)+($A203&gt;subsidy_end_date),0,IF(BV204+BV214+BV224+BV234+BV244+BV254+BV264+BV274+BV284+BV294+BV304+BV314,employee_max,0))</f>
        <v>0</v>
      </c>
      <c r="BW206" s="30"/>
      <c r="BX206" s="17">
        <f>IF(($A204&lt;subsidy_start_date)+($A203&gt;subsidy_end_date),0,IF(BX204+BX214+BX224+BX234+BX244+BX254+BX264+BX274+BX284+BX294+BX304+BX314,employee_max,0))</f>
        <v>0</v>
      </c>
      <c r="BY206" s="30"/>
      <c r="BZ206" s="17">
        <f>IF(($A204&lt;subsidy_start_date)+($A203&gt;subsidy_end_date),0,IF(BZ204+BZ214+BZ224+BZ234+BZ244+BZ254+BZ264+BZ274+BZ284+BZ294+BZ304+BZ314,employee_max,0))</f>
        <v>0</v>
      </c>
      <c r="CA206" s="30"/>
      <c r="CB206" s="17">
        <f>IF(($A204&lt;subsidy_start_date)+($A203&gt;subsidy_end_date),0,IF(CB204+CB214+CB224+CB234+CB244+CB254+CB264+CB274+CB284+CB294+CB304+CB314,employee_max,0))</f>
        <v>0</v>
      </c>
      <c r="CC206" s="5"/>
      <c r="CD206" s="17">
        <f>IF(($A204&lt;subsidy_start_date)+($A203&gt;subsidy_end_date),0,IF(CD204+CD214+CD224+CD234+CD244+CD254+CD264+CD274+CD284+CD294+CD304+CD314,employee_max,0))</f>
        <v>0</v>
      </c>
      <c r="CE206" s="5"/>
      <c r="CF206" s="17">
        <f>IF(($A204&lt;subsidy_start_date)+($A203&gt;subsidy_end_date),0,IF(CF204+CF214+CF224+CF234+CF244+CF254+CF264+CF274+CF284+CF294+CF304+CF314,employee_max,0))</f>
        <v>0</v>
      </c>
      <c r="CG206" s="5"/>
      <c r="CH206" s="17">
        <f>IF(($A204&lt;subsidy_start_date)+($A203&gt;subsidy_end_date),0,IF(CH204+CH214+CH224+CH234+CH244+CH254+CH264+CH274+CH284+CH294+CH304+CH314,employee_max,0))</f>
        <v>0</v>
      </c>
      <c r="CI206" s="5"/>
      <c r="CJ206" s="17">
        <f>IF(($A204&lt;subsidy_start_date)+($A203&gt;subsidy_end_date),0,IF(CJ204+CJ214+CJ224+CJ234+CJ244+CJ254+CJ264+CJ274+CJ284+CJ294+CJ304+CJ314,employee_max,0))</f>
        <v>0</v>
      </c>
      <c r="CK206" s="5"/>
      <c r="CL206" s="17">
        <f>IF(($A204&lt;subsidy_start_date)+($A203&gt;subsidy_end_date),0,IF(CL204+CL214+CL224+CL234+CL244+CL254+CL264+CL274+CL284+CL294+CL304+CL314,employee_max,0))</f>
        <v>0</v>
      </c>
      <c r="CM206" s="5"/>
      <c r="CN206" s="17">
        <f>IF(($A204&lt;subsidy_start_date)+($A203&gt;subsidy_end_date),0,IF(CN204+CN214+CN224+CN234+CN244+CN254+CN264+CN274+CN284+CN294+CN304+CN314,employee_max,0))</f>
        <v>0</v>
      </c>
      <c r="CO206" s="5"/>
      <c r="CP206" s="17">
        <f>IF(($A204&lt;subsidy_start_date)+($A203&gt;subsidy_end_date),0,IF(CP204+CP214+CP224+CP234+CP244+CP254+CP264+CP274+CP284+CP294+CP304+CP314,employee_max,0))</f>
        <v>0</v>
      </c>
      <c r="CQ206" s="5"/>
      <c r="CR206" s="17">
        <f>IF(($A204&lt;subsidy_start_date)+($A203&gt;subsidy_end_date),0,IF(CR204+CR214+CR224+CR234+CR244+CR254+CR264+CR274+CR284+CR294+CR304+CR314,employee_max,0))</f>
        <v>0</v>
      </c>
      <c r="CS206" s="5"/>
      <c r="CT206" s="17">
        <f>IF(($A204&lt;subsidy_start_date)+($A203&gt;subsidy_end_date),0,IF(CT204+CT214+CT224+CT234+CT244+CT254+CT264+CT274+CT284+CT294+CT304+CT314,employee_max,0))</f>
        <v>0</v>
      </c>
      <c r="CU206" s="5"/>
      <c r="CV206" s="21"/>
    </row>
    <row r="207" spans="1:100" ht="15" customHeight="1">
      <c r="A207" s="21"/>
      <c r="B207" s="7" t="s">
        <v>34</v>
      </c>
      <c r="C207" s="11"/>
      <c r="D207" s="17">
        <f>-MIN(D206,D204*subsidy_rate)</f>
        <v>0</v>
      </c>
      <c r="E207" s="30"/>
      <c r="F207" s="17">
        <f>-MIN(F206,F204*subsidy_rate)</f>
        <v>0</v>
      </c>
      <c r="G207" s="30"/>
      <c r="H207" s="17">
        <f>-MIN(H206,H204*subsidy_rate)</f>
        <v>0</v>
      </c>
      <c r="I207" s="30"/>
      <c r="J207" s="17">
        <f>-MIN(J206,J204*subsidy_rate)</f>
        <v>0</v>
      </c>
      <c r="K207" s="30"/>
      <c r="L207" s="17">
        <f>-MIN(L206,L204*subsidy_rate)</f>
        <v>0</v>
      </c>
      <c r="M207" s="30"/>
      <c r="N207" s="17">
        <f>-MIN(N206,N204*subsidy_rate)</f>
        <v>0</v>
      </c>
      <c r="O207" s="30"/>
      <c r="P207" s="17">
        <f>-MIN(P206,P204*subsidy_rate)</f>
        <v>0</v>
      </c>
      <c r="Q207" s="30"/>
      <c r="R207" s="17">
        <f>-MIN(R206,R204*subsidy_rate)</f>
        <v>0</v>
      </c>
      <c r="S207" s="30"/>
      <c r="T207" s="17">
        <f>-MIN(T206,T204*subsidy_rate)</f>
        <v>0</v>
      </c>
      <c r="U207" s="30"/>
      <c r="V207" s="17">
        <f>-MIN(V206,V204*subsidy_rate)</f>
        <v>0</v>
      </c>
      <c r="W207" s="30"/>
      <c r="X207" s="17">
        <f>-MIN(X206,X204*subsidy_rate)</f>
        <v>0</v>
      </c>
      <c r="Y207" s="30"/>
      <c r="Z207" s="17">
        <f>-MIN(Z206,Z204*subsidy_rate)</f>
        <v>0</v>
      </c>
      <c r="AA207" s="30"/>
      <c r="AB207" s="17">
        <f>-MIN(AB206,AB204*subsidy_rate)</f>
        <v>0</v>
      </c>
      <c r="AC207" s="30"/>
      <c r="AD207" s="17">
        <f>-MIN(AD206,AD204*subsidy_rate)</f>
        <v>0</v>
      </c>
      <c r="AE207" s="30"/>
      <c r="AF207" s="17">
        <f>-MIN(AF206,AF204*subsidy_rate)</f>
        <v>0</v>
      </c>
      <c r="AG207" s="30"/>
      <c r="AH207" s="17">
        <f>-MIN(AH206,AH204*subsidy_rate)</f>
        <v>0</v>
      </c>
      <c r="AI207" s="30"/>
      <c r="AJ207" s="17">
        <f>-MIN(AJ206,AJ204*subsidy_rate)</f>
        <v>0</v>
      </c>
      <c r="AK207" s="30"/>
      <c r="AL207" s="17">
        <f>-MIN(AL206,AL204*subsidy_rate)</f>
        <v>0</v>
      </c>
      <c r="AM207" s="30"/>
      <c r="AN207" s="17">
        <f>-MIN(AN206,AN204*subsidy_rate)</f>
        <v>0</v>
      </c>
      <c r="AO207" s="30"/>
      <c r="AP207" s="17">
        <f>-MIN(AP206,AP204*subsidy_rate)</f>
        <v>0</v>
      </c>
      <c r="AQ207" s="30"/>
      <c r="AR207" s="17">
        <f>-MIN(AR206,AR204*subsidy_rate)</f>
        <v>0</v>
      </c>
      <c r="AS207" s="30"/>
      <c r="AT207" s="17">
        <f>-MIN(AT206,AT204*subsidy_rate)</f>
        <v>0</v>
      </c>
      <c r="AU207" s="30"/>
      <c r="AV207" s="17">
        <f>-MIN(AV206,AV204*subsidy_rate)</f>
        <v>0</v>
      </c>
      <c r="AW207" s="30"/>
      <c r="AX207" s="17">
        <f>-MIN(AX206,AX204*subsidy_rate)</f>
        <v>0</v>
      </c>
      <c r="AY207" s="30"/>
      <c r="AZ207" s="17">
        <f>-MIN(AZ206,AZ204*subsidy_rate)</f>
        <v>0</v>
      </c>
      <c r="BA207" s="30"/>
      <c r="BB207" s="17">
        <f>-MIN(BB206,BB204*subsidy_rate)</f>
        <v>0</v>
      </c>
      <c r="BC207" s="30"/>
      <c r="BD207" s="17">
        <f>-MIN(BD206,BD204*subsidy_rate)</f>
        <v>0</v>
      </c>
      <c r="BE207" s="30"/>
      <c r="BF207" s="17">
        <f>-MIN(BF206,BF204*subsidy_rate)</f>
        <v>0</v>
      </c>
      <c r="BG207" s="30"/>
      <c r="BH207" s="17">
        <f>-MIN(BH206,BH204*subsidy_rate)</f>
        <v>0</v>
      </c>
      <c r="BI207" s="30"/>
      <c r="BJ207" s="17">
        <f>-MIN(BJ206,BJ204*subsidy_rate)</f>
        <v>0</v>
      </c>
      <c r="BK207" s="30"/>
      <c r="BL207" s="17">
        <f>-MIN(BL206,BL204*subsidy_rate)</f>
        <v>0</v>
      </c>
      <c r="BM207" s="30"/>
      <c r="BN207" s="17">
        <f>-MIN(BN206,BN204*subsidy_rate)</f>
        <v>0</v>
      </c>
      <c r="BO207" s="30"/>
      <c r="BP207" s="17">
        <f>-MIN(BP206,BP204*subsidy_rate)</f>
        <v>0</v>
      </c>
      <c r="BQ207" s="30"/>
      <c r="BR207" s="17">
        <f>-MIN(BR206,BR204*subsidy_rate)</f>
        <v>0</v>
      </c>
      <c r="BS207" s="30"/>
      <c r="BT207" s="17">
        <f>-MIN(BT206,BT204*subsidy_rate)</f>
        <v>0</v>
      </c>
      <c r="BU207" s="30"/>
      <c r="BV207" s="17">
        <f>-MIN(BV206,BV204*subsidy_rate)</f>
        <v>0</v>
      </c>
      <c r="BW207" s="30"/>
      <c r="BX207" s="17">
        <f>-MIN(BX206,BX204*subsidy_rate)</f>
        <v>0</v>
      </c>
      <c r="BY207" s="30"/>
      <c r="BZ207" s="17">
        <f>-MIN(BZ206,BZ204*subsidy_rate)</f>
        <v>0</v>
      </c>
      <c r="CA207" s="30"/>
      <c r="CB207" s="17">
        <f>-MIN(CB206,CB204*subsidy_rate)</f>
        <v>0</v>
      </c>
      <c r="CC207" s="5"/>
      <c r="CD207" s="17">
        <f>-MIN(CD206,CD204*subsidy_rate)</f>
        <v>0</v>
      </c>
      <c r="CE207" s="5"/>
      <c r="CF207" s="17">
        <f>-MIN(CF206,CF204*subsidy_rate)</f>
        <v>0</v>
      </c>
      <c r="CG207" s="5"/>
      <c r="CH207" s="17">
        <f>-MIN(CH206,CH204*subsidy_rate)</f>
        <v>0</v>
      </c>
      <c r="CI207" s="5"/>
      <c r="CJ207" s="17">
        <f>-MIN(CJ206,CJ204*subsidy_rate)</f>
        <v>0</v>
      </c>
      <c r="CK207" s="5"/>
      <c r="CL207" s="17">
        <f>-MIN(CL206,CL204*subsidy_rate)</f>
        <v>0</v>
      </c>
      <c r="CM207" s="5"/>
      <c r="CN207" s="17">
        <f>-MIN(CN206,CN204*subsidy_rate)</f>
        <v>0</v>
      </c>
      <c r="CO207" s="5"/>
      <c r="CP207" s="17">
        <f>-MIN(CP206,CP204*subsidy_rate)</f>
        <v>0</v>
      </c>
      <c r="CQ207" s="5"/>
      <c r="CR207" s="17">
        <f>-MIN(CR206,CR204*subsidy_rate)</f>
        <v>0</v>
      </c>
      <c r="CS207" s="5"/>
      <c r="CT207" s="17">
        <f>-MIN(CT206,CT204*subsidy_rate)</f>
        <v>0</v>
      </c>
      <c r="CU207" s="5"/>
      <c r="CV207" s="21"/>
    </row>
    <row r="208" spans="1:100" ht="15" customHeight="1">
      <c r="A208" s="21"/>
      <c r="B208" s="8" t="str">
        <f>IF(A204&gt;=subsidy_end_date,"Wage subsidy expired","Wage subsidy available next period")</f>
        <v>Wage subsidy available next period</v>
      </c>
      <c r="C208" s="11"/>
      <c r="D208" s="17">
        <f>D206+D207</f>
        <v>0</v>
      </c>
      <c r="E208" s="30"/>
      <c r="F208" s="17">
        <f>F206+F207</f>
        <v>0</v>
      </c>
      <c r="G208" s="30"/>
      <c r="H208" s="17">
        <f>H206+H207</f>
        <v>0</v>
      </c>
      <c r="I208" s="30"/>
      <c r="J208" s="17">
        <f>J206+J207</f>
        <v>0</v>
      </c>
      <c r="K208" s="30"/>
      <c r="L208" s="17">
        <f>L206+L207</f>
        <v>0</v>
      </c>
      <c r="M208" s="30"/>
      <c r="N208" s="17">
        <f>N206+N207</f>
        <v>0</v>
      </c>
      <c r="O208" s="30"/>
      <c r="P208" s="17">
        <f>P206+P207</f>
        <v>0</v>
      </c>
      <c r="Q208" s="30"/>
      <c r="R208" s="17">
        <f>R206+R207</f>
        <v>0</v>
      </c>
      <c r="S208" s="30"/>
      <c r="T208" s="17">
        <f>T206+T207</f>
        <v>0</v>
      </c>
      <c r="U208" s="30"/>
      <c r="V208" s="17">
        <f>V206+V207</f>
        <v>0</v>
      </c>
      <c r="W208" s="30"/>
      <c r="X208" s="17">
        <f>X206+X207</f>
        <v>0</v>
      </c>
      <c r="Y208" s="30"/>
      <c r="Z208" s="17">
        <f>Z206+Z207</f>
        <v>0</v>
      </c>
      <c r="AA208" s="30"/>
      <c r="AB208" s="17">
        <f>AB206+AB207</f>
        <v>0</v>
      </c>
      <c r="AC208" s="30"/>
      <c r="AD208" s="17">
        <f>AD206+AD207</f>
        <v>0</v>
      </c>
      <c r="AE208" s="30"/>
      <c r="AF208" s="17">
        <f>AF206+AF207</f>
        <v>0</v>
      </c>
      <c r="AG208" s="30"/>
      <c r="AH208" s="17">
        <f>AH206+AH207</f>
        <v>0</v>
      </c>
      <c r="AI208" s="30"/>
      <c r="AJ208" s="17">
        <f>AJ206+AJ207</f>
        <v>0</v>
      </c>
      <c r="AK208" s="30"/>
      <c r="AL208" s="17">
        <f>AL206+AL207</f>
        <v>0</v>
      </c>
      <c r="AM208" s="30"/>
      <c r="AN208" s="17">
        <f>AN206+AN207</f>
        <v>0</v>
      </c>
      <c r="AO208" s="30"/>
      <c r="AP208" s="17">
        <f>AP206+AP207</f>
        <v>0</v>
      </c>
      <c r="AQ208" s="30"/>
      <c r="AR208" s="17">
        <f>AR206+AR207</f>
        <v>0</v>
      </c>
      <c r="AS208" s="30"/>
      <c r="AT208" s="17">
        <f>AT206+AT207</f>
        <v>0</v>
      </c>
      <c r="AU208" s="30"/>
      <c r="AV208" s="17">
        <f>AV206+AV207</f>
        <v>0</v>
      </c>
      <c r="AW208" s="30"/>
      <c r="AX208" s="17">
        <f>AX206+AX207</f>
        <v>0</v>
      </c>
      <c r="AY208" s="30"/>
      <c r="AZ208" s="17">
        <f>AZ206+AZ207</f>
        <v>0</v>
      </c>
      <c r="BA208" s="30"/>
      <c r="BB208" s="17">
        <f>BB206+BB207</f>
        <v>0</v>
      </c>
      <c r="BC208" s="30"/>
      <c r="BD208" s="17">
        <f>BD206+BD207</f>
        <v>0</v>
      </c>
      <c r="BE208" s="30"/>
      <c r="BF208" s="17">
        <f>BF206+BF207</f>
        <v>0</v>
      </c>
      <c r="BG208" s="30"/>
      <c r="BH208" s="17">
        <f>BH206+BH207</f>
        <v>0</v>
      </c>
      <c r="BI208" s="30"/>
      <c r="BJ208" s="17">
        <f>BJ206+BJ207</f>
        <v>0</v>
      </c>
      <c r="BK208" s="30"/>
      <c r="BL208" s="17">
        <f>BL206+BL207</f>
        <v>0</v>
      </c>
      <c r="BM208" s="30"/>
      <c r="BN208" s="17">
        <f>BN206+BN207</f>
        <v>0</v>
      </c>
      <c r="BO208" s="30"/>
      <c r="BP208" s="17">
        <f>BP206+BP207</f>
        <v>0</v>
      </c>
      <c r="BQ208" s="30"/>
      <c r="BR208" s="17">
        <f>BR206+BR207</f>
        <v>0</v>
      </c>
      <c r="BS208" s="30"/>
      <c r="BT208" s="17">
        <f>BT206+BT207</f>
        <v>0</v>
      </c>
      <c r="BU208" s="30"/>
      <c r="BV208" s="17">
        <f>BV206+BV207</f>
        <v>0</v>
      </c>
      <c r="BW208" s="30"/>
      <c r="BX208" s="17">
        <f>BX206+BX207</f>
        <v>0</v>
      </c>
      <c r="BY208" s="30"/>
      <c r="BZ208" s="17">
        <f>BZ206+BZ207</f>
        <v>0</v>
      </c>
      <c r="CA208" s="30"/>
      <c r="CB208" s="17">
        <f>CB206+CB207</f>
        <v>0</v>
      </c>
      <c r="CC208" s="5"/>
      <c r="CD208" s="17">
        <f>CD206+CD207</f>
        <v>0</v>
      </c>
      <c r="CE208" s="5"/>
      <c r="CF208" s="17">
        <f>CF206+CF207</f>
        <v>0</v>
      </c>
      <c r="CG208" s="5"/>
      <c r="CH208" s="17">
        <f>CH206+CH207</f>
        <v>0</v>
      </c>
      <c r="CI208" s="5"/>
      <c r="CJ208" s="17">
        <f>CJ206+CJ207</f>
        <v>0</v>
      </c>
      <c r="CK208" s="5"/>
      <c r="CL208" s="17">
        <f>CL206+CL207</f>
        <v>0</v>
      </c>
      <c r="CM208" s="5"/>
      <c r="CN208" s="17">
        <f>CN206+CN207</f>
        <v>0</v>
      </c>
      <c r="CO208" s="5"/>
      <c r="CP208" s="17">
        <f>CP206+CP207</f>
        <v>0</v>
      </c>
      <c r="CQ208" s="5"/>
      <c r="CR208" s="17">
        <f>CR206+CR207</f>
        <v>0</v>
      </c>
      <c r="CS208" s="5"/>
      <c r="CT208" s="17">
        <f>CT206+CT207</f>
        <v>0</v>
      </c>
      <c r="CU208" s="5"/>
      <c r="CV208" s="21"/>
    </row>
    <row r="209" spans="1:100" ht="15" customHeight="1">
      <c r="A209" s="2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c r="AA209" s="11"/>
      <c r="AB209" s="11"/>
      <c r="AC209" s="11"/>
      <c r="AD209" s="11"/>
      <c r="AE209" s="11"/>
      <c r="AF209" s="11"/>
      <c r="AG209" s="11"/>
      <c r="AH209" s="11"/>
      <c r="AI209" s="11"/>
      <c r="AJ209" s="11"/>
      <c r="AK209" s="11"/>
      <c r="AL209" s="11"/>
      <c r="AM209" s="11"/>
      <c r="AN209" s="11"/>
      <c r="AO209" s="11"/>
      <c r="AP209" s="11"/>
      <c r="AQ209" s="11"/>
      <c r="AR209" s="11"/>
      <c r="AS209" s="11"/>
      <c r="AT209" s="11"/>
      <c r="AU209" s="11"/>
      <c r="AV209" s="11"/>
      <c r="AW209" s="11"/>
      <c r="AX209" s="11"/>
      <c r="AY209" s="11"/>
      <c r="AZ209" s="11"/>
      <c r="BA209" s="11"/>
      <c r="BB209" s="11"/>
      <c r="BC209" s="11"/>
      <c r="BD209" s="11"/>
      <c r="BE209" s="11"/>
      <c r="BF209" s="11"/>
      <c r="BG209" s="11"/>
      <c r="BH209" s="11"/>
      <c r="BI209" s="11"/>
      <c r="BJ209" s="11"/>
      <c r="BK209" s="11"/>
      <c r="BL209" s="11"/>
      <c r="BM209" s="11"/>
      <c r="BN209" s="11"/>
      <c r="BO209" s="11"/>
      <c r="BP209" s="11"/>
      <c r="BQ209" s="11"/>
      <c r="BR209" s="11"/>
      <c r="BS209" s="11"/>
      <c r="BT209" s="11"/>
      <c r="BU209" s="11"/>
      <c r="BV209" s="11"/>
      <c r="BW209" s="11"/>
      <c r="BX209" s="11"/>
      <c r="BY209" s="11"/>
      <c r="BZ209" s="11"/>
      <c r="CA209" s="11"/>
      <c r="CB209" s="11"/>
      <c r="CC209" s="11"/>
      <c r="CD209" s="11"/>
      <c r="CE209" s="11"/>
      <c r="CF209" s="11"/>
      <c r="CG209" s="11"/>
      <c r="CH209" s="11"/>
      <c r="CI209" s="11"/>
      <c r="CJ209" s="11"/>
      <c r="CK209" s="11"/>
      <c r="CL209" s="11"/>
      <c r="CM209" s="11"/>
      <c r="CN209" s="11"/>
      <c r="CO209" s="11"/>
      <c r="CP209" s="11"/>
      <c r="CQ209" s="11"/>
      <c r="CR209" s="11"/>
      <c r="CS209" s="11"/>
      <c r="CT209" s="11"/>
      <c r="CU209" s="11"/>
      <c r="CV209" s="21"/>
    </row>
    <row r="210" spans="1:100" ht="15" customHeight="1">
      <c r="A210" s="21"/>
      <c r="B210" s="21"/>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c r="AA210" s="21"/>
      <c r="AB210" s="21"/>
      <c r="AC210" s="21"/>
      <c r="AD210" s="21"/>
      <c r="AE210" s="21"/>
      <c r="AF210" s="21"/>
      <c r="AG210" s="21"/>
      <c r="AH210" s="21"/>
      <c r="AI210" s="21"/>
      <c r="AJ210" s="21"/>
      <c r="AK210" s="21"/>
      <c r="AL210" s="21"/>
      <c r="AM210" s="21"/>
      <c r="AN210" s="21"/>
      <c r="AO210" s="21"/>
      <c r="AP210" s="21"/>
      <c r="AQ210" s="21"/>
      <c r="AR210" s="21"/>
      <c r="AS210" s="21"/>
      <c r="AT210" s="21"/>
      <c r="AU210" s="21"/>
      <c r="AV210" s="21"/>
      <c r="AW210" s="21"/>
      <c r="AX210" s="21"/>
      <c r="AY210" s="21"/>
      <c r="AZ210" s="21"/>
      <c r="BA210" s="21"/>
      <c r="BB210" s="21"/>
      <c r="BC210" s="21"/>
      <c r="BD210" s="21"/>
      <c r="BE210" s="21"/>
      <c r="BF210" s="21"/>
      <c r="BG210" s="21"/>
      <c r="BH210" s="21"/>
      <c r="BI210" s="21"/>
      <c r="BJ210" s="21"/>
      <c r="BK210" s="21"/>
      <c r="BL210" s="21"/>
      <c r="BM210" s="21"/>
      <c r="BN210" s="21"/>
      <c r="BO210" s="21"/>
      <c r="BP210" s="21"/>
      <c r="BQ210" s="21"/>
      <c r="BR210" s="21"/>
      <c r="BS210" s="21"/>
      <c r="BT210" s="21"/>
      <c r="BU210" s="21"/>
      <c r="BV210" s="21"/>
      <c r="BW210" s="21"/>
      <c r="BX210" s="21"/>
      <c r="BY210" s="21"/>
      <c r="BZ210" s="21"/>
      <c r="CA210" s="21"/>
      <c r="CB210" s="21"/>
      <c r="CC210" s="21"/>
      <c r="CD210" s="21"/>
      <c r="CE210" s="21"/>
      <c r="CF210" s="21"/>
      <c r="CG210" s="21"/>
      <c r="CH210" s="21"/>
      <c r="CI210" s="21"/>
      <c r="CJ210" s="21"/>
      <c r="CK210" s="21"/>
      <c r="CL210" s="21"/>
      <c r="CM210" s="21"/>
      <c r="CN210" s="21"/>
      <c r="CO210" s="21"/>
      <c r="CP210" s="21"/>
      <c r="CQ210" s="21"/>
      <c r="CR210" s="21"/>
      <c r="CS210" s="21"/>
      <c r="CT210" s="21"/>
      <c r="CU210" s="21"/>
      <c r="CV210" s="21"/>
    </row>
    <row r="211" spans="1:100" ht="15" customHeight="1" hidden="1">
      <c r="A211" s="21"/>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c r="AA211" s="21"/>
      <c r="AB211" s="21"/>
      <c r="AC211" s="21"/>
      <c r="AD211" s="21"/>
      <c r="AE211" s="21"/>
      <c r="AF211" s="21"/>
      <c r="AG211" s="21"/>
      <c r="AH211" s="21"/>
      <c r="AI211" s="21"/>
      <c r="AJ211" s="21"/>
      <c r="AK211" s="21"/>
      <c r="AL211" s="21"/>
      <c r="AM211" s="21"/>
      <c r="AN211" s="21"/>
      <c r="AO211" s="21"/>
      <c r="AP211" s="21"/>
      <c r="AQ211" s="21"/>
      <c r="AR211" s="21"/>
      <c r="AS211" s="21"/>
      <c r="AT211" s="21"/>
      <c r="AU211" s="21"/>
      <c r="AV211" s="21"/>
      <c r="AW211" s="21"/>
      <c r="AX211" s="21"/>
      <c r="AY211" s="21"/>
      <c r="AZ211" s="21"/>
      <c r="BA211" s="21"/>
      <c r="BB211" s="21"/>
      <c r="BC211" s="21"/>
      <c r="BD211" s="21"/>
      <c r="BE211" s="21"/>
      <c r="BF211" s="21"/>
      <c r="BG211" s="21"/>
      <c r="BH211" s="21"/>
      <c r="BI211" s="21"/>
      <c r="BJ211" s="21"/>
      <c r="BK211" s="21"/>
      <c r="BL211" s="21"/>
      <c r="BM211" s="21"/>
      <c r="BN211" s="21"/>
      <c r="BO211" s="21"/>
      <c r="BP211" s="21"/>
      <c r="BQ211" s="21"/>
      <c r="BR211" s="21"/>
      <c r="BS211" s="21"/>
      <c r="BT211" s="21"/>
      <c r="BU211" s="21"/>
      <c r="BV211" s="21"/>
      <c r="BW211" s="21"/>
      <c r="BX211" s="21"/>
      <c r="BY211" s="21"/>
      <c r="BZ211" s="21"/>
      <c r="CA211" s="21"/>
      <c r="CB211" s="21"/>
      <c r="CC211" s="21"/>
      <c r="CD211" s="21"/>
      <c r="CE211" s="21"/>
      <c r="CF211" s="21"/>
      <c r="CG211" s="21"/>
      <c r="CH211" s="21"/>
      <c r="CI211" s="21"/>
      <c r="CJ211" s="21"/>
      <c r="CK211" s="21"/>
      <c r="CL211" s="21"/>
      <c r="CM211" s="21"/>
      <c r="CN211" s="21"/>
      <c r="CO211" s="21"/>
      <c r="CP211" s="21"/>
      <c r="CQ211" s="21"/>
      <c r="CR211" s="21"/>
      <c r="CS211" s="21"/>
      <c r="CT211" s="21"/>
      <c r="CU211" s="21"/>
      <c r="CV211" s="21"/>
    </row>
    <row r="212" spans="1:100" s="9" customFormat="1" ht="15" customHeight="1">
      <c r="A212" s="21">
        <f>A202+2</f>
        <v>3</v>
      </c>
      <c r="B212" s="20">
        <f>IF($D$102,TEXT($A213,"mmmm d")&amp;" to "&amp;TEXT($A214,"mmmm d"),"")</f>
      </c>
      <c r="C212" s="11"/>
      <c r="D212" s="33" t="str">
        <f>IF(D$202&lt;&gt;"",D$202,"")</f>
        <v>Employee 1</v>
      </c>
      <c r="E212" s="33"/>
      <c r="F212" s="33">
        <f>IF(F$202&lt;&gt;"",F$202,"")</f>
      </c>
      <c r="G212" s="33"/>
      <c r="H212" s="33">
        <f>IF(H$202&lt;&gt;"",H$202,"")</f>
      </c>
      <c r="I212" s="33"/>
      <c r="J212" s="33">
        <f>IF(J$202&lt;&gt;"",J$202,"")</f>
      </c>
      <c r="K212" s="33"/>
      <c r="L212" s="33">
        <f>IF(L$202&lt;&gt;"",L$202,"")</f>
      </c>
      <c r="M212" s="33"/>
      <c r="N212" s="33">
        <f>IF(N$202&lt;&gt;"",N$202,"")</f>
      </c>
      <c r="O212" s="33"/>
      <c r="P212" s="33">
        <f>IF(P$202&lt;&gt;"",P$202,"")</f>
      </c>
      <c r="Q212" s="33"/>
      <c r="R212" s="33">
        <f>IF(R$202&lt;&gt;"",R$202,"")</f>
      </c>
      <c r="S212" s="33"/>
      <c r="T212" s="33">
        <f>IF(T$202&lt;&gt;"",T$202,"")</f>
      </c>
      <c r="U212" s="33"/>
      <c r="V212" s="33">
        <f>IF(V$202&lt;&gt;"",V$202,"")</f>
      </c>
      <c r="W212" s="33"/>
      <c r="X212" s="33">
        <f>IF(X$202&lt;&gt;"",X$202,"")</f>
      </c>
      <c r="Y212" s="33"/>
      <c r="Z212" s="33">
        <f>IF(Z$202&lt;&gt;"",Z$202,"")</f>
      </c>
      <c r="AA212" s="33"/>
      <c r="AB212" s="33">
        <f>IF(AB$202&lt;&gt;"",AB$202,"")</f>
      </c>
      <c r="AC212" s="33"/>
      <c r="AD212" s="33">
        <f>IF(AD$202&lt;&gt;"",AD$202,"")</f>
      </c>
      <c r="AE212" s="33"/>
      <c r="AF212" s="33">
        <f>IF(AF$202&lt;&gt;"",AF$202,"")</f>
      </c>
      <c r="AG212" s="33"/>
      <c r="AH212" s="33">
        <f>IF(AH$202&lt;&gt;"",AH$202,"")</f>
      </c>
      <c r="AI212" s="33"/>
      <c r="AJ212" s="33">
        <f>IF(AJ$202&lt;&gt;"",AJ$202,"")</f>
      </c>
      <c r="AK212" s="33"/>
      <c r="AL212" s="33">
        <f>IF(AL$202&lt;&gt;"",AL$202,"")</f>
      </c>
      <c r="AM212" s="33"/>
      <c r="AN212" s="33">
        <f>IF(AN$202&lt;&gt;"",AN$202,"")</f>
      </c>
      <c r="AO212" s="33"/>
      <c r="AP212" s="33">
        <f>IF(AP$202&lt;&gt;"",AP$202,"")</f>
      </c>
      <c r="AQ212" s="33"/>
      <c r="AR212" s="33">
        <f>IF(AR$202&lt;&gt;"",AR$202,"")</f>
      </c>
      <c r="AS212" s="33"/>
      <c r="AT212" s="33">
        <f>IF(AT$202&lt;&gt;"",AT$202,"")</f>
      </c>
      <c r="AU212" s="33"/>
      <c r="AV212" s="33">
        <f>IF(AV$202&lt;&gt;"",AV$202,"")</f>
      </c>
      <c r="AW212" s="33"/>
      <c r="AX212" s="33">
        <f>IF(AX$202&lt;&gt;"",AX$202,"")</f>
      </c>
      <c r="AY212" s="33"/>
      <c r="AZ212" s="33">
        <f>IF(AZ$202&lt;&gt;"",AZ$202,"")</f>
      </c>
      <c r="BA212" s="33"/>
      <c r="BB212" s="33">
        <f>IF(BB$202&lt;&gt;"",BB$202,"")</f>
      </c>
      <c r="BC212" s="33"/>
      <c r="BD212" s="33">
        <f>IF(BD$202&lt;&gt;"",BD$202,"")</f>
      </c>
      <c r="BE212" s="33"/>
      <c r="BF212" s="33">
        <f>IF(BF$202&lt;&gt;"",BF$202,"")</f>
      </c>
      <c r="BG212" s="33"/>
      <c r="BH212" s="33">
        <f>IF(BH$202&lt;&gt;"",BH$202,"")</f>
      </c>
      <c r="BI212" s="33"/>
      <c r="BJ212" s="33">
        <f>IF(BJ$202&lt;&gt;"",BJ$202,"")</f>
      </c>
      <c r="BK212" s="33"/>
      <c r="BL212" s="33">
        <f>IF(BL$202&lt;&gt;"",BL$202,"")</f>
      </c>
      <c r="BM212" s="33"/>
      <c r="BN212" s="33">
        <f>IF(BN$202&lt;&gt;"",BN$202,"")</f>
      </c>
      <c r="BO212" s="33"/>
      <c r="BP212" s="33">
        <f>IF(BP$202&lt;&gt;"",BP$202,"")</f>
      </c>
      <c r="BQ212" s="33"/>
      <c r="BR212" s="33">
        <f>IF(BR$202&lt;&gt;"",BR$202,"")</f>
      </c>
      <c r="BS212" s="33"/>
      <c r="BT212" s="33">
        <f>IF(BT$202&lt;&gt;"",BT$202,"")</f>
      </c>
      <c r="BU212" s="33"/>
      <c r="BV212" s="33">
        <f>IF(BV$202&lt;&gt;"",BV$202,"")</f>
      </c>
      <c r="BW212" s="33"/>
      <c r="BX212" s="33">
        <f>IF(BX$202&lt;&gt;"",BX$202,"")</f>
      </c>
      <c r="BY212" s="33"/>
      <c r="BZ212" s="33">
        <f>IF(BZ$202&lt;&gt;"",BZ$202,"")</f>
      </c>
      <c r="CA212" s="33"/>
      <c r="CB212" s="33">
        <f>IF(CB$202&lt;&gt;"",CB$202,"")</f>
      </c>
      <c r="CC212" s="33"/>
      <c r="CD212" s="33">
        <f>IF(CD$202&lt;&gt;"",CD$202,"")</f>
      </c>
      <c r="CE212" s="33"/>
      <c r="CF212" s="33">
        <f>IF(CF$202&lt;&gt;"",CF$202,"")</f>
      </c>
      <c r="CG212" s="33"/>
      <c r="CH212" s="33">
        <f>IF(CH$202&lt;&gt;"",CH$202,"")</f>
      </c>
      <c r="CI212" s="33"/>
      <c r="CJ212" s="33">
        <f>IF(CJ$202&lt;&gt;"",CJ$202,"")</f>
      </c>
      <c r="CK212" s="33"/>
      <c r="CL212" s="33">
        <f>IF(CL$202&lt;&gt;"",CL$202,"")</f>
      </c>
      <c r="CM212" s="33"/>
      <c r="CN212" s="33">
        <f>IF(CN$202&lt;&gt;"",CN$202,"")</f>
      </c>
      <c r="CO212" s="33"/>
      <c r="CP212" s="33">
        <f>IF(CP$202&lt;&gt;"",CP$202,"")</f>
      </c>
      <c r="CQ212" s="33"/>
      <c r="CR212" s="33">
        <f>IF(CR$202&lt;&gt;"",CR$202,"")</f>
      </c>
      <c r="CS212" s="33"/>
      <c r="CT212" s="33">
        <f>IF(CT$202&lt;&gt;"",CT$202,"")</f>
      </c>
      <c r="CU212" s="33"/>
      <c r="CV212" s="21"/>
    </row>
    <row r="213" spans="1:100" s="9" customFormat="1" ht="6" customHeight="1">
      <c r="A213" s="21">
        <f>INDEX($D$102:$AI$102,1,$A212)</f>
      </c>
      <c r="B213" s="11"/>
      <c r="C213" s="11"/>
      <c r="D213" s="4">
        <f>IF($A203&gt;=subsidy_start_date,IF($A214&lt;=subsidy_end_date,D204,0),0)</f>
        <v>0</v>
      </c>
      <c r="E213" s="21"/>
      <c r="F213" s="4">
        <f>IF($A203&gt;=subsidy_start_date,IF($A214&lt;=subsidy_end_date,F204,0),0)</f>
        <v>0</v>
      </c>
      <c r="G213" s="27"/>
      <c r="H213" s="4">
        <f>IF($A203&gt;=subsidy_start_date,IF($A214&lt;=subsidy_end_date,H204,0),0)</f>
        <v>0</v>
      </c>
      <c r="I213" s="27"/>
      <c r="J213" s="4">
        <f>IF($A203&gt;=subsidy_start_date,IF($A214&lt;=subsidy_end_date,J204,0),0)</f>
        <v>0</v>
      </c>
      <c r="K213" s="27"/>
      <c r="L213" s="4">
        <f>IF($A203&gt;=subsidy_start_date,IF($A214&lt;=subsidy_end_date,L204,0),0)</f>
        <v>0</v>
      </c>
      <c r="M213" s="27"/>
      <c r="N213" s="4">
        <f>IF($A203&gt;=subsidy_start_date,IF($A214&lt;=subsidy_end_date,N204,0),0)</f>
        <v>0</v>
      </c>
      <c r="O213" s="27"/>
      <c r="P213" s="4">
        <f>IF($A203&gt;=subsidy_start_date,IF($A214&lt;=subsidy_end_date,P204,0),0)</f>
        <v>0</v>
      </c>
      <c r="Q213" s="27"/>
      <c r="R213" s="4">
        <f>IF($A203&gt;=subsidy_start_date,IF($A214&lt;=subsidy_end_date,R204,0),0)</f>
        <v>0</v>
      </c>
      <c r="S213" s="27"/>
      <c r="T213" s="4">
        <f>IF($A203&gt;=subsidy_start_date,IF($A214&lt;=subsidy_end_date,T204,0),0)</f>
        <v>0</v>
      </c>
      <c r="U213" s="27"/>
      <c r="V213" s="4">
        <f>IF($A203&gt;=subsidy_start_date,IF($A214&lt;=subsidy_end_date,V204,0),0)</f>
        <v>0</v>
      </c>
      <c r="W213" s="27"/>
      <c r="X213" s="4">
        <f>IF($A203&gt;=subsidy_start_date,IF($A214&lt;=subsidy_end_date,X204,0),0)</f>
        <v>0</v>
      </c>
      <c r="Y213" s="27"/>
      <c r="Z213" s="4">
        <f>IF($A203&gt;=subsidy_start_date,IF($A214&lt;=subsidy_end_date,Z204,0),0)</f>
        <v>0</v>
      </c>
      <c r="AA213" s="27"/>
      <c r="AB213" s="4">
        <f>IF($A203&gt;=subsidy_start_date,IF($A214&lt;=subsidy_end_date,AB204,0),0)</f>
        <v>0</v>
      </c>
      <c r="AC213" s="27"/>
      <c r="AD213" s="4">
        <f>IF($A203&gt;=subsidy_start_date,IF($A214&lt;=subsidy_end_date,AD204,0),0)</f>
        <v>0</v>
      </c>
      <c r="AE213" s="27"/>
      <c r="AF213" s="4">
        <f>IF($A203&gt;=subsidy_start_date,IF($A214&lt;=subsidy_end_date,AF204,0),0)</f>
        <v>0</v>
      </c>
      <c r="AG213" s="27"/>
      <c r="AH213" s="4">
        <f>IF($A203&gt;=subsidy_start_date,IF($A214&lt;=subsidy_end_date,AH204,0),0)</f>
        <v>0</v>
      </c>
      <c r="AI213" s="27"/>
      <c r="AJ213" s="4">
        <f>IF($A203&gt;=subsidy_start_date,IF($A214&lt;=subsidy_end_date,AJ204,0),0)</f>
        <v>0</v>
      </c>
      <c r="AK213" s="27"/>
      <c r="AL213" s="4">
        <f>IF($A203&gt;=subsidy_start_date,IF($A214&lt;=subsidy_end_date,AL204,0),0)</f>
        <v>0</v>
      </c>
      <c r="AM213" s="27"/>
      <c r="AN213" s="4">
        <f>IF($A203&gt;=subsidy_start_date,IF($A214&lt;=subsidy_end_date,AN204,0),0)</f>
        <v>0</v>
      </c>
      <c r="AO213" s="27"/>
      <c r="AP213" s="4">
        <f>IF($A203&gt;=subsidy_start_date,IF($A214&lt;=subsidy_end_date,AP204,0),0)</f>
        <v>0</v>
      </c>
      <c r="AQ213" s="27"/>
      <c r="AR213" s="4">
        <f>IF($A203&gt;=subsidy_start_date,IF($A214&lt;=subsidy_end_date,AR204,0),0)</f>
        <v>0</v>
      </c>
      <c r="AS213" s="27"/>
      <c r="AT213" s="4">
        <f>IF($A203&gt;=subsidy_start_date,IF($A214&lt;=subsidy_end_date,AT204,0),0)</f>
        <v>0</v>
      </c>
      <c r="AU213" s="27"/>
      <c r="AV213" s="4">
        <f>IF($A203&gt;=subsidy_start_date,IF($A214&lt;=subsidy_end_date,AV204,0),0)</f>
        <v>0</v>
      </c>
      <c r="AW213" s="27"/>
      <c r="AX213" s="4">
        <f>IF($A203&gt;=subsidy_start_date,IF($A214&lt;=subsidy_end_date,AX204,0),0)</f>
        <v>0</v>
      </c>
      <c r="AY213" s="27"/>
      <c r="AZ213" s="4">
        <f>IF($A203&gt;=subsidy_start_date,IF($A214&lt;=subsidy_end_date,AZ204,0),0)</f>
        <v>0</v>
      </c>
      <c r="BA213" s="27"/>
      <c r="BB213" s="4">
        <f>IF($A203&gt;=subsidy_start_date,IF($A214&lt;=subsidy_end_date,BB204,0),0)</f>
        <v>0</v>
      </c>
      <c r="BC213" s="27"/>
      <c r="BD213" s="4">
        <f>IF($A203&gt;=subsidy_start_date,IF($A214&lt;=subsidy_end_date,BD204,0),0)</f>
        <v>0</v>
      </c>
      <c r="BE213" s="27"/>
      <c r="BF213" s="4">
        <f>IF($A203&gt;=subsidy_start_date,IF($A214&lt;=subsidy_end_date,BF204,0),0)</f>
        <v>0</v>
      </c>
      <c r="BG213" s="27"/>
      <c r="BH213" s="4">
        <f>IF($A203&gt;=subsidy_start_date,IF($A214&lt;=subsidy_end_date,BH204,0),0)</f>
        <v>0</v>
      </c>
      <c r="BI213" s="27"/>
      <c r="BJ213" s="4">
        <f>IF($A203&gt;=subsidy_start_date,IF($A214&lt;=subsidy_end_date,BJ204,0),0)</f>
        <v>0</v>
      </c>
      <c r="BK213" s="27"/>
      <c r="BL213" s="4">
        <f>IF($A203&gt;=subsidy_start_date,IF($A214&lt;=subsidy_end_date,BL204,0),0)</f>
        <v>0</v>
      </c>
      <c r="BM213" s="27"/>
      <c r="BN213" s="4">
        <f>IF($A203&gt;=subsidy_start_date,IF($A214&lt;=subsidy_end_date,BN204,0),0)</f>
        <v>0</v>
      </c>
      <c r="BO213" s="27"/>
      <c r="BP213" s="4">
        <f>IF($A203&gt;=subsidy_start_date,IF($A214&lt;=subsidy_end_date,BP204,0),0)</f>
        <v>0</v>
      </c>
      <c r="BQ213" s="27"/>
      <c r="BR213" s="4">
        <f>IF($A203&gt;=subsidy_start_date,IF($A214&lt;=subsidy_end_date,BR204,0),0)</f>
        <v>0</v>
      </c>
      <c r="BS213" s="27"/>
      <c r="BT213" s="4">
        <f>IF($A203&gt;=subsidy_start_date,IF($A214&lt;=subsidy_end_date,BT204,0),0)</f>
        <v>0</v>
      </c>
      <c r="BU213" s="27"/>
      <c r="BV213" s="4">
        <f>IF($A203&gt;=subsidy_start_date,IF($A214&lt;=subsidy_end_date,BV204,0),0)</f>
        <v>0</v>
      </c>
      <c r="BW213" s="27"/>
      <c r="BX213" s="4">
        <f>IF($A203&gt;=subsidy_start_date,IF($A214&lt;=subsidy_end_date,BX204,0),0)</f>
        <v>0</v>
      </c>
      <c r="BY213" s="27"/>
      <c r="BZ213" s="4">
        <f>IF($A203&gt;=subsidy_start_date,IF($A214&lt;=subsidy_end_date,BZ204,0),0)</f>
        <v>0</v>
      </c>
      <c r="CA213" s="27"/>
      <c r="CB213" s="4">
        <f>IF($A203&gt;=subsidy_start_date,IF($A214&lt;=subsidy_end_date,CB204,0),0)</f>
        <v>0</v>
      </c>
      <c r="CC213" s="27"/>
      <c r="CD213" s="4">
        <f>IF($A203&gt;=subsidy_start_date,IF($A214&lt;=subsidy_end_date,CD204,0),0)</f>
        <v>0</v>
      </c>
      <c r="CE213" s="27"/>
      <c r="CF213" s="4">
        <f>IF($A203&gt;=subsidy_start_date,IF($A214&lt;=subsidy_end_date,CF204,0),0)</f>
        <v>0</v>
      </c>
      <c r="CG213" s="27"/>
      <c r="CH213" s="4">
        <f>IF($A203&gt;=subsidy_start_date,IF($A214&lt;=subsidy_end_date,CH204,0),0)</f>
        <v>0</v>
      </c>
      <c r="CI213" s="27"/>
      <c r="CJ213" s="4">
        <f>IF($A203&gt;=subsidy_start_date,IF($A214&lt;=subsidy_end_date,CJ204,0),0)</f>
        <v>0</v>
      </c>
      <c r="CK213" s="27"/>
      <c r="CL213" s="4">
        <f>IF($A203&gt;=subsidy_start_date,IF($A214&lt;=subsidy_end_date,CL204,0),0)</f>
        <v>0</v>
      </c>
      <c r="CM213" s="27"/>
      <c r="CN213" s="4">
        <f>IF($A203&gt;=subsidy_start_date,IF($A214&lt;=subsidy_end_date,CN204,0),0)</f>
        <v>0</v>
      </c>
      <c r="CO213" s="27"/>
      <c r="CP213" s="4">
        <f>IF($A203&gt;=subsidy_start_date,IF($A214&lt;=subsidy_end_date,CP204,0),0)</f>
        <v>0</v>
      </c>
      <c r="CQ213" s="27"/>
      <c r="CR213" s="4">
        <f>IF($A203&gt;=subsidy_start_date,IF($A214&lt;=subsidy_end_date,CR204,0),0)</f>
        <v>0</v>
      </c>
      <c r="CS213" s="27"/>
      <c r="CT213" s="4">
        <f>IF($A203&gt;=subsidy_start_date,IF($A214&lt;=subsidy_end_date,CT204,0),0)</f>
        <v>0</v>
      </c>
      <c r="CU213" s="27"/>
      <c r="CV213" s="4">
        <f>IF($A203&gt;=subsidy_start_date,IF($A214&lt;=subsidy_end_date,CV204,0),0)</f>
        <v>0</v>
      </c>
    </row>
    <row r="214" spans="1:100" s="9" customFormat="1" ht="15" customHeight="1">
      <c r="A214" s="21">
        <f>INDEX($D$103:$AI$103,1,$A212)</f>
      </c>
      <c r="B214" s="8" t="s">
        <v>36</v>
      </c>
      <c r="C214" s="11"/>
      <c r="D214" s="1">
        <f>D213</f>
        <v>0</v>
      </c>
      <c r="E214" s="30"/>
      <c r="F214" s="1">
        <f>F213</f>
        <v>0</v>
      </c>
      <c r="G214" s="30"/>
      <c r="H214" s="1">
        <f>H213</f>
        <v>0</v>
      </c>
      <c r="I214" s="30"/>
      <c r="J214" s="1">
        <f>J213</f>
        <v>0</v>
      </c>
      <c r="K214" s="30"/>
      <c r="L214" s="1">
        <f>L213</f>
        <v>0</v>
      </c>
      <c r="M214" s="30"/>
      <c r="N214" s="1">
        <f>N213</f>
        <v>0</v>
      </c>
      <c r="O214" s="30"/>
      <c r="P214" s="1">
        <f>P213</f>
        <v>0</v>
      </c>
      <c r="Q214" s="30"/>
      <c r="R214" s="1">
        <f>R213</f>
        <v>0</v>
      </c>
      <c r="S214" s="30"/>
      <c r="T214" s="1">
        <f>T213</f>
        <v>0</v>
      </c>
      <c r="U214" s="30"/>
      <c r="V214" s="1">
        <f>V213</f>
        <v>0</v>
      </c>
      <c r="W214" s="30"/>
      <c r="X214" s="1">
        <f>X213</f>
        <v>0</v>
      </c>
      <c r="Y214" s="30"/>
      <c r="Z214" s="1">
        <f>Z213</f>
        <v>0</v>
      </c>
      <c r="AA214" s="30"/>
      <c r="AB214" s="1">
        <f>AB213</f>
        <v>0</v>
      </c>
      <c r="AC214" s="30"/>
      <c r="AD214" s="1">
        <f>AD213</f>
        <v>0</v>
      </c>
      <c r="AE214" s="30"/>
      <c r="AF214" s="1">
        <f>AF213</f>
        <v>0</v>
      </c>
      <c r="AG214" s="30"/>
      <c r="AH214" s="1">
        <f>AH213</f>
        <v>0</v>
      </c>
      <c r="AI214" s="30"/>
      <c r="AJ214" s="1">
        <f>AJ213</f>
        <v>0</v>
      </c>
      <c r="AK214" s="30"/>
      <c r="AL214" s="1">
        <f>AL213</f>
        <v>0</v>
      </c>
      <c r="AM214" s="30"/>
      <c r="AN214" s="1">
        <f>AN213</f>
        <v>0</v>
      </c>
      <c r="AO214" s="30"/>
      <c r="AP214" s="1">
        <f>AP213</f>
        <v>0</v>
      </c>
      <c r="AQ214" s="30"/>
      <c r="AR214" s="1">
        <f>AR213</f>
        <v>0</v>
      </c>
      <c r="AS214" s="30"/>
      <c r="AT214" s="1">
        <f>AT213</f>
        <v>0</v>
      </c>
      <c r="AU214" s="30"/>
      <c r="AV214" s="1">
        <f>AV213</f>
        <v>0</v>
      </c>
      <c r="AW214" s="30"/>
      <c r="AX214" s="1">
        <f>AX213</f>
        <v>0</v>
      </c>
      <c r="AY214" s="30"/>
      <c r="AZ214" s="1">
        <f>AZ213</f>
        <v>0</v>
      </c>
      <c r="BA214" s="30"/>
      <c r="BB214" s="1">
        <f>BB213</f>
        <v>0</v>
      </c>
      <c r="BC214" s="30"/>
      <c r="BD214" s="1">
        <f>BD213</f>
        <v>0</v>
      </c>
      <c r="BE214" s="30"/>
      <c r="BF214" s="1">
        <f>BF213</f>
        <v>0</v>
      </c>
      <c r="BG214" s="30"/>
      <c r="BH214" s="1">
        <f>BH213</f>
        <v>0</v>
      </c>
      <c r="BI214" s="30"/>
      <c r="BJ214" s="1">
        <f>BJ213</f>
        <v>0</v>
      </c>
      <c r="BK214" s="30"/>
      <c r="BL214" s="1">
        <f>BL213</f>
        <v>0</v>
      </c>
      <c r="BM214" s="30"/>
      <c r="BN214" s="1">
        <f>BN213</f>
        <v>0</v>
      </c>
      <c r="BO214" s="30"/>
      <c r="BP214" s="1">
        <f>BP213</f>
        <v>0</v>
      </c>
      <c r="BQ214" s="30"/>
      <c r="BR214" s="1">
        <f>BR213</f>
        <v>0</v>
      </c>
      <c r="BS214" s="30"/>
      <c r="BT214" s="1">
        <f>BT213</f>
        <v>0</v>
      </c>
      <c r="BU214" s="30"/>
      <c r="BV214" s="1">
        <f>BV213</f>
        <v>0</v>
      </c>
      <c r="BW214" s="30"/>
      <c r="BX214" s="1">
        <f>BX213</f>
        <v>0</v>
      </c>
      <c r="BY214" s="30"/>
      <c r="BZ214" s="1">
        <f>BZ213</f>
        <v>0</v>
      </c>
      <c r="CA214" s="30"/>
      <c r="CB214" s="1">
        <f>CB213</f>
        <v>0</v>
      </c>
      <c r="CC214" s="5"/>
      <c r="CD214" s="1">
        <f>CD213</f>
        <v>0</v>
      </c>
      <c r="CE214" s="5"/>
      <c r="CF214" s="1">
        <f>CF213</f>
        <v>0</v>
      </c>
      <c r="CG214" s="5"/>
      <c r="CH214" s="1">
        <f>CH213</f>
        <v>0</v>
      </c>
      <c r="CI214" s="5"/>
      <c r="CJ214" s="1">
        <f>CJ213</f>
        <v>0</v>
      </c>
      <c r="CK214" s="5"/>
      <c r="CL214" s="1">
        <f>CL213</f>
        <v>0</v>
      </c>
      <c r="CM214" s="5"/>
      <c r="CN214" s="1">
        <f>CN213</f>
        <v>0</v>
      </c>
      <c r="CO214" s="5"/>
      <c r="CP214" s="1">
        <f>CP213</f>
        <v>0</v>
      </c>
      <c r="CQ214" s="5"/>
      <c r="CR214" s="1">
        <f>CR213</f>
        <v>0</v>
      </c>
      <c r="CS214" s="5"/>
      <c r="CT214" s="1">
        <f>CT213</f>
        <v>0</v>
      </c>
      <c r="CU214" s="5"/>
      <c r="CV214" s="21"/>
    </row>
    <row r="215" spans="1:100" s="9" customFormat="1" ht="6" customHeight="1">
      <c r="A215" s="21"/>
      <c r="B215" s="11"/>
      <c r="C215" s="11"/>
      <c r="D215" s="11"/>
      <c r="E215" s="21"/>
      <c r="F215" s="11"/>
      <c r="G215" s="27"/>
      <c r="H215" s="11"/>
      <c r="I215" s="27"/>
      <c r="J215" s="11"/>
      <c r="K215" s="27"/>
      <c r="L215" s="11"/>
      <c r="M215" s="27"/>
      <c r="N215" s="11"/>
      <c r="O215" s="27"/>
      <c r="P215" s="11"/>
      <c r="Q215" s="27"/>
      <c r="R215" s="11"/>
      <c r="S215" s="27"/>
      <c r="T215" s="11"/>
      <c r="U215" s="27"/>
      <c r="V215" s="11"/>
      <c r="W215" s="27"/>
      <c r="X215" s="11"/>
      <c r="Y215" s="27"/>
      <c r="Z215" s="11"/>
      <c r="AA215" s="27"/>
      <c r="AB215" s="11"/>
      <c r="AC215" s="27"/>
      <c r="AD215" s="11"/>
      <c r="AE215" s="27"/>
      <c r="AF215" s="11"/>
      <c r="AG215" s="27"/>
      <c r="AH215" s="11"/>
      <c r="AI215" s="27"/>
      <c r="AJ215" s="11"/>
      <c r="AK215" s="27"/>
      <c r="AL215" s="11"/>
      <c r="AM215" s="27"/>
      <c r="AN215" s="11"/>
      <c r="AO215" s="27"/>
      <c r="AP215" s="11"/>
      <c r="AQ215" s="27"/>
      <c r="AR215" s="11"/>
      <c r="AS215" s="27"/>
      <c r="AT215" s="11"/>
      <c r="AU215" s="27"/>
      <c r="AV215" s="11"/>
      <c r="AW215" s="27"/>
      <c r="AX215" s="11"/>
      <c r="AY215" s="27"/>
      <c r="AZ215" s="11"/>
      <c r="BA215" s="27"/>
      <c r="BB215" s="11"/>
      <c r="BC215" s="27"/>
      <c r="BD215" s="11"/>
      <c r="BE215" s="27"/>
      <c r="BF215" s="11"/>
      <c r="BG215" s="27"/>
      <c r="BH215" s="11"/>
      <c r="BI215" s="27"/>
      <c r="BJ215" s="11"/>
      <c r="BK215" s="27"/>
      <c r="BL215" s="11"/>
      <c r="BM215" s="27"/>
      <c r="BN215" s="11"/>
      <c r="BO215" s="27"/>
      <c r="BP215" s="11"/>
      <c r="BQ215" s="27"/>
      <c r="BR215" s="11"/>
      <c r="BS215" s="27"/>
      <c r="BT215" s="11"/>
      <c r="BU215" s="27"/>
      <c r="BV215" s="11"/>
      <c r="BW215" s="27"/>
      <c r="BX215" s="11"/>
      <c r="BY215" s="27"/>
      <c r="BZ215" s="11"/>
      <c r="CA215" s="27"/>
      <c r="CB215" s="11"/>
      <c r="CC215" s="27"/>
      <c r="CD215" s="11"/>
      <c r="CE215" s="27"/>
      <c r="CF215" s="11"/>
      <c r="CG215" s="27"/>
      <c r="CH215" s="11"/>
      <c r="CI215" s="27"/>
      <c r="CJ215" s="11"/>
      <c r="CK215" s="27"/>
      <c r="CL215" s="11"/>
      <c r="CM215" s="27"/>
      <c r="CN215" s="11"/>
      <c r="CO215" s="27"/>
      <c r="CP215" s="11"/>
      <c r="CQ215" s="27"/>
      <c r="CR215" s="11"/>
      <c r="CS215" s="27"/>
      <c r="CT215" s="11"/>
      <c r="CU215" s="27"/>
      <c r="CV215" s="21"/>
    </row>
    <row r="216" spans="1:100" s="9" customFormat="1" ht="15" customHeight="1">
      <c r="A216" s="21"/>
      <c r="B216" s="8" t="s">
        <v>24</v>
      </c>
      <c r="C216" s="11"/>
      <c r="D216" s="17">
        <f>IF(($A214&lt;subsidy_start_date)+($A213&gt;subsidy_end_date),0,D208)</f>
        <v>0</v>
      </c>
      <c r="E216" s="30"/>
      <c r="F216" s="17">
        <f>IF(($A214&lt;subsidy_start_date)+($A213&gt;subsidy_end_date),0,F208)</f>
        <v>0</v>
      </c>
      <c r="G216" s="30"/>
      <c r="H216" s="17">
        <f>IF(($A214&lt;subsidy_start_date)+($A213&gt;subsidy_end_date),0,H208)</f>
        <v>0</v>
      </c>
      <c r="I216" s="30"/>
      <c r="J216" s="17">
        <f>IF(($A214&lt;subsidy_start_date)+($A213&gt;subsidy_end_date),0,J208)</f>
        <v>0</v>
      </c>
      <c r="K216" s="30"/>
      <c r="L216" s="17">
        <f>IF(($A214&lt;subsidy_start_date)+($A213&gt;subsidy_end_date),0,L208)</f>
        <v>0</v>
      </c>
      <c r="M216" s="30"/>
      <c r="N216" s="17">
        <f>IF(($A214&lt;subsidy_start_date)+($A213&gt;subsidy_end_date),0,N208)</f>
        <v>0</v>
      </c>
      <c r="O216" s="30"/>
      <c r="P216" s="17">
        <f>IF(($A214&lt;subsidy_start_date)+($A213&gt;subsidy_end_date),0,P208)</f>
        <v>0</v>
      </c>
      <c r="Q216" s="30"/>
      <c r="R216" s="17">
        <f>IF(($A214&lt;subsidy_start_date)+($A213&gt;subsidy_end_date),0,R208)</f>
        <v>0</v>
      </c>
      <c r="S216" s="30"/>
      <c r="T216" s="17">
        <f>IF(($A214&lt;subsidy_start_date)+($A213&gt;subsidy_end_date),0,T208)</f>
        <v>0</v>
      </c>
      <c r="U216" s="30"/>
      <c r="V216" s="17">
        <f>IF(($A214&lt;subsidy_start_date)+($A213&gt;subsidy_end_date),0,V208)</f>
        <v>0</v>
      </c>
      <c r="W216" s="30"/>
      <c r="X216" s="17">
        <f>IF(($A214&lt;subsidy_start_date)+($A213&gt;subsidy_end_date),0,X208)</f>
        <v>0</v>
      </c>
      <c r="Y216" s="30"/>
      <c r="Z216" s="17">
        <f>IF(($A214&lt;subsidy_start_date)+($A213&gt;subsidy_end_date),0,Z208)</f>
        <v>0</v>
      </c>
      <c r="AA216" s="30"/>
      <c r="AB216" s="17">
        <f>IF(($A214&lt;subsidy_start_date)+($A213&gt;subsidy_end_date),0,AB208)</f>
        <v>0</v>
      </c>
      <c r="AC216" s="30"/>
      <c r="AD216" s="17">
        <f>IF(($A214&lt;subsidy_start_date)+($A213&gt;subsidy_end_date),0,AD208)</f>
        <v>0</v>
      </c>
      <c r="AE216" s="30"/>
      <c r="AF216" s="17">
        <f>IF(($A214&lt;subsidy_start_date)+($A213&gt;subsidy_end_date),0,AF208)</f>
        <v>0</v>
      </c>
      <c r="AG216" s="30"/>
      <c r="AH216" s="17">
        <f>IF(($A214&lt;subsidy_start_date)+($A213&gt;subsidy_end_date),0,AH208)</f>
        <v>0</v>
      </c>
      <c r="AI216" s="30"/>
      <c r="AJ216" s="17">
        <f>IF(($A214&lt;subsidy_start_date)+($A213&gt;subsidy_end_date),0,AJ208)</f>
        <v>0</v>
      </c>
      <c r="AK216" s="30"/>
      <c r="AL216" s="17">
        <f>IF(($A214&lt;subsidy_start_date)+($A213&gt;subsidy_end_date),0,AL208)</f>
        <v>0</v>
      </c>
      <c r="AM216" s="30"/>
      <c r="AN216" s="17">
        <f>IF(($A214&lt;subsidy_start_date)+($A213&gt;subsidy_end_date),0,AN208)</f>
        <v>0</v>
      </c>
      <c r="AO216" s="30"/>
      <c r="AP216" s="17">
        <f>IF(($A214&lt;subsidy_start_date)+($A213&gt;subsidy_end_date),0,AP208)</f>
        <v>0</v>
      </c>
      <c r="AQ216" s="30"/>
      <c r="AR216" s="17">
        <f>IF(($A214&lt;subsidy_start_date)+($A213&gt;subsidy_end_date),0,AR208)</f>
        <v>0</v>
      </c>
      <c r="AS216" s="30"/>
      <c r="AT216" s="17">
        <f>IF(($A214&lt;subsidy_start_date)+($A213&gt;subsidy_end_date),0,AT208)</f>
        <v>0</v>
      </c>
      <c r="AU216" s="30"/>
      <c r="AV216" s="17">
        <f>IF(($A214&lt;subsidy_start_date)+($A213&gt;subsidy_end_date),0,AV208)</f>
        <v>0</v>
      </c>
      <c r="AW216" s="30"/>
      <c r="AX216" s="17">
        <f>IF(($A214&lt;subsidy_start_date)+($A213&gt;subsidy_end_date),0,AX208)</f>
        <v>0</v>
      </c>
      <c r="AY216" s="30"/>
      <c r="AZ216" s="17">
        <f>IF(($A214&lt;subsidy_start_date)+($A213&gt;subsidy_end_date),0,AZ208)</f>
        <v>0</v>
      </c>
      <c r="BA216" s="30"/>
      <c r="BB216" s="17">
        <f>IF(($A214&lt;subsidy_start_date)+($A213&gt;subsidy_end_date),0,BB208)</f>
        <v>0</v>
      </c>
      <c r="BC216" s="30"/>
      <c r="BD216" s="17">
        <f>IF(($A214&lt;subsidy_start_date)+($A213&gt;subsidy_end_date),0,BD208)</f>
        <v>0</v>
      </c>
      <c r="BE216" s="30"/>
      <c r="BF216" s="17">
        <f>IF(($A214&lt;subsidy_start_date)+($A213&gt;subsidy_end_date),0,BF208)</f>
        <v>0</v>
      </c>
      <c r="BG216" s="30"/>
      <c r="BH216" s="17">
        <f>IF(($A214&lt;subsidy_start_date)+($A213&gt;subsidy_end_date),0,BH208)</f>
        <v>0</v>
      </c>
      <c r="BI216" s="30"/>
      <c r="BJ216" s="17">
        <f>IF(($A214&lt;subsidy_start_date)+($A213&gt;subsidy_end_date),0,BJ208)</f>
        <v>0</v>
      </c>
      <c r="BK216" s="30"/>
      <c r="BL216" s="17">
        <f>IF(($A214&lt;subsidy_start_date)+($A213&gt;subsidy_end_date),0,BL208)</f>
        <v>0</v>
      </c>
      <c r="BM216" s="30"/>
      <c r="BN216" s="17">
        <f>IF(($A214&lt;subsidy_start_date)+($A213&gt;subsidy_end_date),0,BN208)</f>
        <v>0</v>
      </c>
      <c r="BO216" s="30"/>
      <c r="BP216" s="17">
        <f>IF(($A214&lt;subsidy_start_date)+($A213&gt;subsidy_end_date),0,BP208)</f>
        <v>0</v>
      </c>
      <c r="BQ216" s="30"/>
      <c r="BR216" s="17">
        <f>IF(($A214&lt;subsidy_start_date)+($A213&gt;subsidy_end_date),0,BR208)</f>
        <v>0</v>
      </c>
      <c r="BS216" s="30"/>
      <c r="BT216" s="17">
        <f>IF(($A214&lt;subsidy_start_date)+($A213&gt;subsidy_end_date),0,BT208)</f>
        <v>0</v>
      </c>
      <c r="BU216" s="30"/>
      <c r="BV216" s="17">
        <f>IF(($A214&lt;subsidy_start_date)+($A213&gt;subsidy_end_date),0,BV208)</f>
        <v>0</v>
      </c>
      <c r="BW216" s="30"/>
      <c r="BX216" s="17">
        <f>IF(($A214&lt;subsidy_start_date)+($A213&gt;subsidy_end_date),0,BX208)</f>
        <v>0</v>
      </c>
      <c r="BY216" s="30"/>
      <c r="BZ216" s="17">
        <f>IF(($A214&lt;subsidy_start_date)+($A213&gt;subsidy_end_date),0,BZ208)</f>
        <v>0</v>
      </c>
      <c r="CA216" s="30"/>
      <c r="CB216" s="17">
        <f>IF(($A214&lt;subsidy_start_date)+($A213&gt;subsidy_end_date),0,CB208)</f>
        <v>0</v>
      </c>
      <c r="CC216" s="5"/>
      <c r="CD216" s="17">
        <f>IF(($A214&lt;subsidy_start_date)+($A213&gt;subsidy_end_date),0,CD208)</f>
        <v>0</v>
      </c>
      <c r="CE216" s="5"/>
      <c r="CF216" s="17">
        <f>IF(($A214&lt;subsidy_start_date)+($A213&gt;subsidy_end_date),0,CF208)</f>
        <v>0</v>
      </c>
      <c r="CG216" s="5"/>
      <c r="CH216" s="17">
        <f>IF(($A214&lt;subsidy_start_date)+($A213&gt;subsidy_end_date),0,CH208)</f>
        <v>0</v>
      </c>
      <c r="CI216" s="5"/>
      <c r="CJ216" s="17">
        <f>IF(($A214&lt;subsidy_start_date)+($A213&gt;subsidy_end_date),0,CJ208)</f>
        <v>0</v>
      </c>
      <c r="CK216" s="5"/>
      <c r="CL216" s="17">
        <f>IF(($A214&lt;subsidy_start_date)+($A213&gt;subsidy_end_date),0,CL208)</f>
        <v>0</v>
      </c>
      <c r="CM216" s="5"/>
      <c r="CN216" s="17">
        <f>IF(($A214&lt;subsidy_start_date)+($A213&gt;subsidy_end_date),0,CN208)</f>
        <v>0</v>
      </c>
      <c r="CO216" s="5"/>
      <c r="CP216" s="17">
        <f>IF(($A214&lt;subsidy_start_date)+($A213&gt;subsidy_end_date),0,CP208)</f>
        <v>0</v>
      </c>
      <c r="CQ216" s="5"/>
      <c r="CR216" s="17">
        <f>IF(($A214&lt;subsidy_start_date)+($A213&gt;subsidy_end_date),0,CR208)</f>
        <v>0</v>
      </c>
      <c r="CS216" s="5"/>
      <c r="CT216" s="17">
        <f>IF(($A214&lt;subsidy_start_date)+($A213&gt;subsidy_end_date),0,CT208)</f>
        <v>0</v>
      </c>
      <c r="CU216" s="5"/>
      <c r="CV216" s="21"/>
    </row>
    <row r="217" spans="1:100" s="9" customFormat="1" ht="15" customHeight="1">
      <c r="A217" s="21"/>
      <c r="B217" s="7" t="s">
        <v>34</v>
      </c>
      <c r="C217" s="11"/>
      <c r="D217" s="17">
        <f>-MIN(D216,D214*subsidy_rate)</f>
        <v>0</v>
      </c>
      <c r="E217" s="30"/>
      <c r="F217" s="17">
        <f>-MIN(F216,F214*subsidy_rate)</f>
        <v>0</v>
      </c>
      <c r="G217" s="30"/>
      <c r="H217" s="17">
        <f>-MIN(H216,H214*subsidy_rate)</f>
        <v>0</v>
      </c>
      <c r="I217" s="30"/>
      <c r="J217" s="17">
        <f>-MIN(J216,J214*subsidy_rate)</f>
        <v>0</v>
      </c>
      <c r="K217" s="30"/>
      <c r="L217" s="17">
        <f>-MIN(L216,L214*subsidy_rate)</f>
        <v>0</v>
      </c>
      <c r="M217" s="30"/>
      <c r="N217" s="17">
        <f>-MIN(N216,N214*subsidy_rate)</f>
        <v>0</v>
      </c>
      <c r="O217" s="30"/>
      <c r="P217" s="17">
        <f>-MIN(P216,P214*subsidy_rate)</f>
        <v>0</v>
      </c>
      <c r="Q217" s="30"/>
      <c r="R217" s="17">
        <f>-MIN(R216,R214*subsidy_rate)</f>
        <v>0</v>
      </c>
      <c r="S217" s="30"/>
      <c r="T217" s="17">
        <f>-MIN(T216,T214*subsidy_rate)</f>
        <v>0</v>
      </c>
      <c r="U217" s="30"/>
      <c r="V217" s="17">
        <f>-MIN(V216,V214*subsidy_rate)</f>
        <v>0</v>
      </c>
      <c r="W217" s="30"/>
      <c r="X217" s="17">
        <f>-MIN(X216,X214*subsidy_rate)</f>
        <v>0</v>
      </c>
      <c r="Y217" s="30"/>
      <c r="Z217" s="17">
        <f>-MIN(Z216,Z214*subsidy_rate)</f>
        <v>0</v>
      </c>
      <c r="AA217" s="30"/>
      <c r="AB217" s="17">
        <f>-MIN(AB216,AB214*subsidy_rate)</f>
        <v>0</v>
      </c>
      <c r="AC217" s="30"/>
      <c r="AD217" s="17">
        <f>-MIN(AD216,AD214*subsidy_rate)</f>
        <v>0</v>
      </c>
      <c r="AE217" s="30"/>
      <c r="AF217" s="17">
        <f>-MIN(AF216,AF214*subsidy_rate)</f>
        <v>0</v>
      </c>
      <c r="AG217" s="30"/>
      <c r="AH217" s="17">
        <f>-MIN(AH216,AH214*subsidy_rate)</f>
        <v>0</v>
      </c>
      <c r="AI217" s="30"/>
      <c r="AJ217" s="17">
        <f>-MIN(AJ216,AJ214*subsidy_rate)</f>
        <v>0</v>
      </c>
      <c r="AK217" s="30"/>
      <c r="AL217" s="17">
        <f>-MIN(AL216,AL214*subsidy_rate)</f>
        <v>0</v>
      </c>
      <c r="AM217" s="30"/>
      <c r="AN217" s="17">
        <f>-MIN(AN216,AN214*subsidy_rate)</f>
        <v>0</v>
      </c>
      <c r="AO217" s="30"/>
      <c r="AP217" s="17">
        <f>-MIN(AP216,AP214*subsidy_rate)</f>
        <v>0</v>
      </c>
      <c r="AQ217" s="30"/>
      <c r="AR217" s="17">
        <f>-MIN(AR216,AR214*subsidy_rate)</f>
        <v>0</v>
      </c>
      <c r="AS217" s="30"/>
      <c r="AT217" s="17">
        <f>-MIN(AT216,AT214*subsidy_rate)</f>
        <v>0</v>
      </c>
      <c r="AU217" s="30"/>
      <c r="AV217" s="17">
        <f>-MIN(AV216,AV214*subsidy_rate)</f>
        <v>0</v>
      </c>
      <c r="AW217" s="30"/>
      <c r="AX217" s="17">
        <f>-MIN(AX216,AX214*subsidy_rate)</f>
        <v>0</v>
      </c>
      <c r="AY217" s="30"/>
      <c r="AZ217" s="17">
        <f>-MIN(AZ216,AZ214*subsidy_rate)</f>
        <v>0</v>
      </c>
      <c r="BA217" s="30"/>
      <c r="BB217" s="17">
        <f>-MIN(BB216,BB214*subsidy_rate)</f>
        <v>0</v>
      </c>
      <c r="BC217" s="30"/>
      <c r="BD217" s="17">
        <f>-MIN(BD216,BD214*subsidy_rate)</f>
        <v>0</v>
      </c>
      <c r="BE217" s="30"/>
      <c r="BF217" s="17">
        <f>-MIN(BF216,BF214*subsidy_rate)</f>
        <v>0</v>
      </c>
      <c r="BG217" s="30"/>
      <c r="BH217" s="17">
        <f>-MIN(BH216,BH214*subsidy_rate)</f>
        <v>0</v>
      </c>
      <c r="BI217" s="30"/>
      <c r="BJ217" s="17">
        <f>-MIN(BJ216,BJ214*subsidy_rate)</f>
        <v>0</v>
      </c>
      <c r="BK217" s="30"/>
      <c r="BL217" s="17">
        <f>-MIN(BL216,BL214*subsidy_rate)</f>
        <v>0</v>
      </c>
      <c r="BM217" s="30"/>
      <c r="BN217" s="17">
        <f>-MIN(BN216,BN214*subsidy_rate)</f>
        <v>0</v>
      </c>
      <c r="BO217" s="30"/>
      <c r="BP217" s="17">
        <f>-MIN(BP216,BP214*subsidy_rate)</f>
        <v>0</v>
      </c>
      <c r="BQ217" s="30"/>
      <c r="BR217" s="17">
        <f>-MIN(BR216,BR214*subsidy_rate)</f>
        <v>0</v>
      </c>
      <c r="BS217" s="30"/>
      <c r="BT217" s="17">
        <f>-MIN(BT216,BT214*subsidy_rate)</f>
        <v>0</v>
      </c>
      <c r="BU217" s="30"/>
      <c r="BV217" s="17">
        <f>-MIN(BV216,BV214*subsidy_rate)</f>
        <v>0</v>
      </c>
      <c r="BW217" s="30"/>
      <c r="BX217" s="17">
        <f>-MIN(BX216,BX214*subsidy_rate)</f>
        <v>0</v>
      </c>
      <c r="BY217" s="30"/>
      <c r="BZ217" s="17">
        <f>-MIN(BZ216,BZ214*subsidy_rate)</f>
        <v>0</v>
      </c>
      <c r="CA217" s="30"/>
      <c r="CB217" s="17">
        <f>-MIN(CB216,CB214*subsidy_rate)</f>
        <v>0</v>
      </c>
      <c r="CC217" s="5"/>
      <c r="CD217" s="17">
        <f>-MIN(CD216,CD214*subsidy_rate)</f>
        <v>0</v>
      </c>
      <c r="CE217" s="5"/>
      <c r="CF217" s="17">
        <f>-MIN(CF216,CF214*subsidy_rate)</f>
        <v>0</v>
      </c>
      <c r="CG217" s="5"/>
      <c r="CH217" s="17">
        <f>-MIN(CH216,CH214*subsidy_rate)</f>
        <v>0</v>
      </c>
      <c r="CI217" s="5"/>
      <c r="CJ217" s="17">
        <f>-MIN(CJ216,CJ214*subsidy_rate)</f>
        <v>0</v>
      </c>
      <c r="CK217" s="5"/>
      <c r="CL217" s="17">
        <f>-MIN(CL216,CL214*subsidy_rate)</f>
        <v>0</v>
      </c>
      <c r="CM217" s="5"/>
      <c r="CN217" s="17">
        <f>-MIN(CN216,CN214*subsidy_rate)</f>
        <v>0</v>
      </c>
      <c r="CO217" s="5"/>
      <c r="CP217" s="17">
        <f>-MIN(CP216,CP214*subsidy_rate)</f>
        <v>0</v>
      </c>
      <c r="CQ217" s="5"/>
      <c r="CR217" s="17">
        <f>-MIN(CR216,CR214*subsidy_rate)</f>
        <v>0</v>
      </c>
      <c r="CS217" s="5"/>
      <c r="CT217" s="17">
        <f>-MIN(CT216,CT214*subsidy_rate)</f>
        <v>0</v>
      </c>
      <c r="CU217" s="5"/>
      <c r="CV217" s="21"/>
    </row>
    <row r="218" spans="1:100" s="9" customFormat="1" ht="15" customHeight="1">
      <c r="A218" s="21"/>
      <c r="B218" s="8" t="str">
        <f>IF(A214&gt;=subsidy_end_date,"Wage subsidy expired","Wage subsidy available next period")</f>
        <v>Wage subsidy expired</v>
      </c>
      <c r="C218" s="11"/>
      <c r="D218" s="17">
        <f>D216+D217</f>
        <v>0</v>
      </c>
      <c r="E218" s="30"/>
      <c r="F218" s="17">
        <f>F216+F217</f>
        <v>0</v>
      </c>
      <c r="G218" s="30"/>
      <c r="H218" s="17">
        <f>H216+H217</f>
        <v>0</v>
      </c>
      <c r="I218" s="30"/>
      <c r="J218" s="17">
        <f>J216+J217</f>
        <v>0</v>
      </c>
      <c r="K218" s="30"/>
      <c r="L218" s="17">
        <f>L216+L217</f>
        <v>0</v>
      </c>
      <c r="M218" s="30"/>
      <c r="N218" s="17">
        <f>N216+N217</f>
        <v>0</v>
      </c>
      <c r="O218" s="30"/>
      <c r="P218" s="17">
        <f>P216+P217</f>
        <v>0</v>
      </c>
      <c r="Q218" s="30"/>
      <c r="R218" s="17">
        <f>R216+R217</f>
        <v>0</v>
      </c>
      <c r="S218" s="30"/>
      <c r="T218" s="17">
        <f>T216+T217</f>
        <v>0</v>
      </c>
      <c r="U218" s="30"/>
      <c r="V218" s="17">
        <f>V216+V217</f>
        <v>0</v>
      </c>
      <c r="W218" s="30"/>
      <c r="X218" s="17">
        <f>X216+X217</f>
        <v>0</v>
      </c>
      <c r="Y218" s="30"/>
      <c r="Z218" s="17">
        <f>Z216+Z217</f>
        <v>0</v>
      </c>
      <c r="AA218" s="30"/>
      <c r="AB218" s="17">
        <f>AB216+AB217</f>
        <v>0</v>
      </c>
      <c r="AC218" s="30"/>
      <c r="AD218" s="17">
        <f>AD216+AD217</f>
        <v>0</v>
      </c>
      <c r="AE218" s="30"/>
      <c r="AF218" s="17">
        <f>AF216+AF217</f>
        <v>0</v>
      </c>
      <c r="AG218" s="30"/>
      <c r="AH218" s="17">
        <f>AH216+AH217</f>
        <v>0</v>
      </c>
      <c r="AI218" s="30"/>
      <c r="AJ218" s="17">
        <f>AJ216+AJ217</f>
        <v>0</v>
      </c>
      <c r="AK218" s="30"/>
      <c r="AL218" s="17">
        <f>AL216+AL217</f>
        <v>0</v>
      </c>
      <c r="AM218" s="30"/>
      <c r="AN218" s="17">
        <f>AN216+AN217</f>
        <v>0</v>
      </c>
      <c r="AO218" s="30"/>
      <c r="AP218" s="17">
        <f>AP216+AP217</f>
        <v>0</v>
      </c>
      <c r="AQ218" s="30"/>
      <c r="AR218" s="17">
        <f>AR216+AR217</f>
        <v>0</v>
      </c>
      <c r="AS218" s="30"/>
      <c r="AT218" s="17">
        <f>AT216+AT217</f>
        <v>0</v>
      </c>
      <c r="AU218" s="30"/>
      <c r="AV218" s="17">
        <f>AV216+AV217</f>
        <v>0</v>
      </c>
      <c r="AW218" s="30"/>
      <c r="AX218" s="17">
        <f>AX216+AX217</f>
        <v>0</v>
      </c>
      <c r="AY218" s="30"/>
      <c r="AZ218" s="17">
        <f>AZ216+AZ217</f>
        <v>0</v>
      </c>
      <c r="BA218" s="30"/>
      <c r="BB218" s="17">
        <f>BB216+BB217</f>
        <v>0</v>
      </c>
      <c r="BC218" s="30"/>
      <c r="BD218" s="17">
        <f>BD216+BD217</f>
        <v>0</v>
      </c>
      <c r="BE218" s="30"/>
      <c r="BF218" s="17">
        <f>BF216+BF217</f>
        <v>0</v>
      </c>
      <c r="BG218" s="30"/>
      <c r="BH218" s="17">
        <f>BH216+BH217</f>
        <v>0</v>
      </c>
      <c r="BI218" s="30"/>
      <c r="BJ218" s="17">
        <f>BJ216+BJ217</f>
        <v>0</v>
      </c>
      <c r="BK218" s="30"/>
      <c r="BL218" s="17">
        <f>BL216+BL217</f>
        <v>0</v>
      </c>
      <c r="BM218" s="30"/>
      <c r="BN218" s="17">
        <f>BN216+BN217</f>
        <v>0</v>
      </c>
      <c r="BO218" s="30"/>
      <c r="BP218" s="17">
        <f>BP216+BP217</f>
        <v>0</v>
      </c>
      <c r="BQ218" s="30"/>
      <c r="BR218" s="17">
        <f>BR216+BR217</f>
        <v>0</v>
      </c>
      <c r="BS218" s="30"/>
      <c r="BT218" s="17">
        <f>BT216+BT217</f>
        <v>0</v>
      </c>
      <c r="BU218" s="30"/>
      <c r="BV218" s="17">
        <f>BV216+BV217</f>
        <v>0</v>
      </c>
      <c r="BW218" s="30"/>
      <c r="BX218" s="17">
        <f>BX216+BX217</f>
        <v>0</v>
      </c>
      <c r="BY218" s="30"/>
      <c r="BZ218" s="17">
        <f>BZ216+BZ217</f>
        <v>0</v>
      </c>
      <c r="CA218" s="30"/>
      <c r="CB218" s="17">
        <f>CB216+CB217</f>
        <v>0</v>
      </c>
      <c r="CC218" s="5"/>
      <c r="CD218" s="17">
        <f>CD216+CD217</f>
        <v>0</v>
      </c>
      <c r="CE218" s="5"/>
      <c r="CF218" s="17">
        <f>CF216+CF217</f>
        <v>0</v>
      </c>
      <c r="CG218" s="5"/>
      <c r="CH218" s="17">
        <f>CH216+CH217</f>
        <v>0</v>
      </c>
      <c r="CI218" s="5"/>
      <c r="CJ218" s="17">
        <f>CJ216+CJ217</f>
        <v>0</v>
      </c>
      <c r="CK218" s="5"/>
      <c r="CL218" s="17">
        <f>CL216+CL217</f>
        <v>0</v>
      </c>
      <c r="CM218" s="5"/>
      <c r="CN218" s="17">
        <f>CN216+CN217</f>
        <v>0</v>
      </c>
      <c r="CO218" s="5"/>
      <c r="CP218" s="17">
        <f>CP216+CP217</f>
        <v>0</v>
      </c>
      <c r="CQ218" s="5"/>
      <c r="CR218" s="17">
        <f>CR216+CR217</f>
        <v>0</v>
      </c>
      <c r="CS218" s="5"/>
      <c r="CT218" s="17">
        <f>CT216+CT217</f>
        <v>0</v>
      </c>
      <c r="CU218" s="5"/>
      <c r="CV218" s="21"/>
    </row>
    <row r="219" spans="1:100" s="9" customFormat="1" ht="15" customHeight="1">
      <c r="A219" s="2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c r="AA219" s="11"/>
      <c r="AB219" s="11"/>
      <c r="AC219" s="11"/>
      <c r="AD219" s="11"/>
      <c r="AE219" s="11"/>
      <c r="AF219" s="11"/>
      <c r="AG219" s="11"/>
      <c r="AH219" s="11"/>
      <c r="AI219" s="11"/>
      <c r="AJ219" s="11"/>
      <c r="AK219" s="11"/>
      <c r="AL219" s="11"/>
      <c r="AM219" s="11"/>
      <c r="AN219" s="11"/>
      <c r="AO219" s="11"/>
      <c r="AP219" s="11"/>
      <c r="AQ219" s="11"/>
      <c r="AR219" s="11"/>
      <c r="AS219" s="11"/>
      <c r="AT219" s="11"/>
      <c r="AU219" s="11"/>
      <c r="AV219" s="11"/>
      <c r="AW219" s="11"/>
      <c r="AX219" s="11"/>
      <c r="AY219" s="11"/>
      <c r="AZ219" s="11"/>
      <c r="BA219" s="11"/>
      <c r="BB219" s="11"/>
      <c r="BC219" s="11"/>
      <c r="BD219" s="11"/>
      <c r="BE219" s="11"/>
      <c r="BF219" s="11"/>
      <c r="BG219" s="11"/>
      <c r="BH219" s="11"/>
      <c r="BI219" s="11"/>
      <c r="BJ219" s="11"/>
      <c r="BK219" s="11"/>
      <c r="BL219" s="11"/>
      <c r="BM219" s="11"/>
      <c r="BN219" s="11"/>
      <c r="BO219" s="11"/>
      <c r="BP219" s="11"/>
      <c r="BQ219" s="11"/>
      <c r="BR219" s="11"/>
      <c r="BS219" s="11"/>
      <c r="BT219" s="11"/>
      <c r="BU219" s="11"/>
      <c r="BV219" s="11"/>
      <c r="BW219" s="11"/>
      <c r="BX219" s="11"/>
      <c r="BY219" s="11"/>
      <c r="BZ219" s="11"/>
      <c r="CA219" s="11"/>
      <c r="CB219" s="11"/>
      <c r="CC219" s="11"/>
      <c r="CD219" s="11"/>
      <c r="CE219" s="11"/>
      <c r="CF219" s="11"/>
      <c r="CG219" s="11"/>
      <c r="CH219" s="11"/>
      <c r="CI219" s="11"/>
      <c r="CJ219" s="11"/>
      <c r="CK219" s="11"/>
      <c r="CL219" s="11"/>
      <c r="CM219" s="11"/>
      <c r="CN219" s="11"/>
      <c r="CO219" s="11"/>
      <c r="CP219" s="11"/>
      <c r="CQ219" s="11"/>
      <c r="CR219" s="11"/>
      <c r="CS219" s="11"/>
      <c r="CT219" s="11"/>
      <c r="CU219" s="11"/>
      <c r="CV219" s="21"/>
    </row>
    <row r="220" s="29" customFormat="1" ht="15" customHeight="1"/>
    <row r="221" s="29" customFormat="1" ht="15" customHeight="1" hidden="1">
      <c r="B221"/>
    </row>
    <row r="222" spans="1:99" s="29" customFormat="1" ht="15" customHeight="1">
      <c r="A222" s="29">
        <f>A212+2</f>
        <v>5</v>
      </c>
      <c r="B222" s="28">
        <f>IF($D$102,TEXT($A223,"mmmm d")&amp;" to "&amp;TEXT($A224,"mmmm d"),"")</f>
      </c>
      <c r="C222" s="11"/>
      <c r="D222" s="33" t="str">
        <f>IF(D$202&lt;&gt;"",D$202,"")</f>
        <v>Employee 1</v>
      </c>
      <c r="E222" s="33"/>
      <c r="F222" s="33">
        <f>IF(F$202&lt;&gt;"",F$202,"")</f>
      </c>
      <c r="G222" s="33"/>
      <c r="H222" s="33">
        <f>IF(H$202&lt;&gt;"",H$202,"")</f>
      </c>
      <c r="I222" s="33"/>
      <c r="J222" s="33">
        <f>IF(J$202&lt;&gt;"",J$202,"")</f>
      </c>
      <c r="K222" s="33"/>
      <c r="L222" s="33">
        <f>IF(L$202&lt;&gt;"",L$202,"")</f>
      </c>
      <c r="M222" s="33"/>
      <c r="N222" s="33">
        <f>IF(N$202&lt;&gt;"",N$202,"")</f>
      </c>
      <c r="O222" s="33"/>
      <c r="P222" s="33">
        <f>IF(P$202&lt;&gt;"",P$202,"")</f>
      </c>
      <c r="Q222" s="33"/>
      <c r="R222" s="33">
        <f>IF(R$202&lt;&gt;"",R$202,"")</f>
      </c>
      <c r="S222" s="33"/>
      <c r="T222" s="33">
        <f>IF(T$202&lt;&gt;"",T$202,"")</f>
      </c>
      <c r="U222" s="33"/>
      <c r="V222" s="33">
        <f>IF(V$202&lt;&gt;"",V$202,"")</f>
      </c>
      <c r="W222" s="33"/>
      <c r="X222" s="33">
        <f>IF(X$202&lt;&gt;"",X$202,"")</f>
      </c>
      <c r="Y222" s="33"/>
      <c r="Z222" s="33">
        <f>IF(Z$202&lt;&gt;"",Z$202,"")</f>
      </c>
      <c r="AA222" s="33"/>
      <c r="AB222" s="33">
        <f>IF(AB$202&lt;&gt;"",AB$202,"")</f>
      </c>
      <c r="AC222" s="33"/>
      <c r="AD222" s="33">
        <f>IF(AD$202&lt;&gt;"",AD$202,"")</f>
      </c>
      <c r="AE222" s="33"/>
      <c r="AF222" s="33">
        <f>IF(AF$202&lt;&gt;"",AF$202,"")</f>
      </c>
      <c r="AG222" s="33"/>
      <c r="AH222" s="33">
        <f>IF(AH$202&lt;&gt;"",AH$202,"")</f>
      </c>
      <c r="AI222" s="33"/>
      <c r="AJ222" s="33">
        <f>IF(AJ$202&lt;&gt;"",AJ$202,"")</f>
      </c>
      <c r="AK222" s="33"/>
      <c r="AL222" s="33">
        <f>IF(AL$202&lt;&gt;"",AL$202,"")</f>
      </c>
      <c r="AM222" s="33"/>
      <c r="AN222" s="33">
        <f>IF(AN$202&lt;&gt;"",AN$202,"")</f>
      </c>
      <c r="AO222" s="33"/>
      <c r="AP222" s="33">
        <f>IF(AP$202&lt;&gt;"",AP$202,"")</f>
      </c>
      <c r="AQ222" s="33"/>
      <c r="AR222" s="33">
        <f>IF(AR$202&lt;&gt;"",AR$202,"")</f>
      </c>
      <c r="AS222" s="33"/>
      <c r="AT222" s="33">
        <f>IF(AT$202&lt;&gt;"",AT$202,"")</f>
      </c>
      <c r="AU222" s="33"/>
      <c r="AV222" s="33">
        <f>IF(AV$202&lt;&gt;"",AV$202,"")</f>
      </c>
      <c r="AW222" s="33"/>
      <c r="AX222" s="33">
        <f>IF(AX$202&lt;&gt;"",AX$202,"")</f>
      </c>
      <c r="AY222" s="33"/>
      <c r="AZ222" s="33">
        <f>IF(AZ$202&lt;&gt;"",AZ$202,"")</f>
      </c>
      <c r="BA222" s="33"/>
      <c r="BB222" s="33">
        <f>IF(BB$202&lt;&gt;"",BB$202,"")</f>
      </c>
      <c r="BC222" s="33"/>
      <c r="BD222" s="33">
        <f>IF(BD$202&lt;&gt;"",BD$202,"")</f>
      </c>
      <c r="BE222" s="33"/>
      <c r="BF222" s="33">
        <f>IF(BF$202&lt;&gt;"",BF$202,"")</f>
      </c>
      <c r="BG222" s="33"/>
      <c r="BH222" s="33">
        <f>IF(BH$202&lt;&gt;"",BH$202,"")</f>
      </c>
      <c r="BI222" s="33"/>
      <c r="BJ222" s="33">
        <f>IF(BJ$202&lt;&gt;"",BJ$202,"")</f>
      </c>
      <c r="BK222" s="33"/>
      <c r="BL222" s="33">
        <f>IF(BL$202&lt;&gt;"",BL$202,"")</f>
      </c>
      <c r="BM222" s="33"/>
      <c r="BN222" s="33">
        <f>IF(BN$202&lt;&gt;"",BN$202,"")</f>
      </c>
      <c r="BO222" s="33"/>
      <c r="BP222" s="33">
        <f>IF(BP$202&lt;&gt;"",BP$202,"")</f>
      </c>
      <c r="BQ222" s="33"/>
      <c r="BR222" s="33">
        <f>IF(BR$202&lt;&gt;"",BR$202,"")</f>
      </c>
      <c r="BS222" s="33"/>
      <c r="BT222" s="33">
        <f>IF(BT$202&lt;&gt;"",BT$202,"")</f>
      </c>
      <c r="BU222" s="33"/>
      <c r="BV222" s="33">
        <f>IF(BV$202&lt;&gt;"",BV$202,"")</f>
      </c>
      <c r="BW222" s="33"/>
      <c r="BX222" s="33">
        <f>IF(BX$202&lt;&gt;"",BX$202,"")</f>
      </c>
      <c r="BY222" s="33"/>
      <c r="BZ222" s="33">
        <f>IF(BZ$202&lt;&gt;"",BZ$202,"")</f>
      </c>
      <c r="CA222" s="33"/>
      <c r="CB222" s="33">
        <f>IF(CB$202&lt;&gt;"",CB$202,"")</f>
      </c>
      <c r="CC222" s="33"/>
      <c r="CD222" s="33">
        <f>IF(CD$202&lt;&gt;"",CD$202,"")</f>
      </c>
      <c r="CE222" s="33"/>
      <c r="CF222" s="33">
        <f>IF(CF$202&lt;&gt;"",CF$202,"")</f>
      </c>
      <c r="CG222" s="33"/>
      <c r="CH222" s="33">
        <f>IF(CH$202&lt;&gt;"",CH$202,"")</f>
      </c>
      <c r="CI222" s="33"/>
      <c r="CJ222" s="33">
        <f>IF(CJ$202&lt;&gt;"",CJ$202,"")</f>
      </c>
      <c r="CK222" s="33"/>
      <c r="CL222" s="33">
        <f>IF(CL$202&lt;&gt;"",CL$202,"")</f>
      </c>
      <c r="CM222" s="33"/>
      <c r="CN222" s="33">
        <f>IF(CN$202&lt;&gt;"",CN$202,"")</f>
      </c>
      <c r="CO222" s="33"/>
      <c r="CP222" s="33">
        <f>IF(CP$202&lt;&gt;"",CP$202,"")</f>
      </c>
      <c r="CQ222" s="33"/>
      <c r="CR222" s="33">
        <f>IF(CR$202&lt;&gt;"",CR$202,"")</f>
      </c>
      <c r="CS222" s="33"/>
      <c r="CT222" s="33">
        <f>IF(CT$202&lt;&gt;"",CT$202,"")</f>
      </c>
      <c r="CU222" s="33"/>
    </row>
    <row r="223" spans="1:100" s="29" customFormat="1" ht="6" customHeight="1">
      <c r="A223" s="29">
        <f>INDEX($D$102:$AI$102,1,$A222)</f>
      </c>
      <c r="B223" s="11"/>
      <c r="C223" s="11"/>
      <c r="D223" s="4">
        <f>IF($A213&gt;=subsidy_start_date,IF($A224&lt;=subsidy_end_date,D214,0),0)</f>
        <v>0</v>
      </c>
      <c r="F223" s="4">
        <f>IF($A213&gt;=subsidy_start_date,IF($A224&lt;=subsidy_end_date,F214,0),0)</f>
        <v>0</v>
      </c>
      <c r="H223" s="4">
        <f>IF($A213&gt;=subsidy_start_date,IF($A224&lt;=subsidy_end_date,H214,0),0)</f>
        <v>0</v>
      </c>
      <c r="J223" s="4">
        <f>IF($A213&gt;=subsidy_start_date,IF($A224&lt;=subsidy_end_date,J214,0),0)</f>
        <v>0</v>
      </c>
      <c r="L223" s="4">
        <f>IF($A213&gt;=subsidy_start_date,IF($A224&lt;=subsidy_end_date,L214,0),0)</f>
        <v>0</v>
      </c>
      <c r="N223" s="4">
        <f>IF($A213&gt;=subsidy_start_date,IF($A224&lt;=subsidy_end_date,N214,0),0)</f>
        <v>0</v>
      </c>
      <c r="P223" s="4">
        <f>IF($A213&gt;=subsidy_start_date,IF($A224&lt;=subsidy_end_date,P214,0),0)</f>
        <v>0</v>
      </c>
      <c r="R223" s="4">
        <f>IF($A213&gt;=subsidy_start_date,IF($A224&lt;=subsidy_end_date,R214,0),0)</f>
        <v>0</v>
      </c>
      <c r="T223" s="4">
        <f>IF($A213&gt;=subsidy_start_date,IF($A224&lt;=subsidy_end_date,T214,0),0)</f>
        <v>0</v>
      </c>
      <c r="V223" s="4">
        <f>IF($A213&gt;=subsidy_start_date,IF($A224&lt;=subsidy_end_date,V214,0),0)</f>
        <v>0</v>
      </c>
      <c r="X223" s="4">
        <f>IF($A213&gt;=subsidy_start_date,IF($A224&lt;=subsidy_end_date,X214,0),0)</f>
        <v>0</v>
      </c>
      <c r="Z223" s="4">
        <f>IF($A213&gt;=subsidy_start_date,IF($A224&lt;=subsidy_end_date,Z214,0),0)</f>
        <v>0</v>
      </c>
      <c r="AB223" s="4">
        <f>IF($A213&gt;=subsidy_start_date,IF($A224&lt;=subsidy_end_date,AB214,0),0)</f>
        <v>0</v>
      </c>
      <c r="AD223" s="4">
        <f>IF($A213&gt;=subsidy_start_date,IF($A224&lt;=subsidy_end_date,AD214,0),0)</f>
        <v>0</v>
      </c>
      <c r="AF223" s="4">
        <f>IF($A213&gt;=subsidy_start_date,IF($A224&lt;=subsidy_end_date,AF214,0),0)</f>
        <v>0</v>
      </c>
      <c r="AH223" s="4">
        <f>IF($A213&gt;=subsidy_start_date,IF($A224&lt;=subsidy_end_date,AH214,0),0)</f>
        <v>0</v>
      </c>
      <c r="AJ223" s="4">
        <f>IF($A213&gt;=subsidy_start_date,IF($A224&lt;=subsidy_end_date,AJ214,0),0)</f>
        <v>0</v>
      </c>
      <c r="AL223" s="4">
        <f>IF($A213&gt;=subsidy_start_date,IF($A224&lt;=subsidy_end_date,AL214,0),0)</f>
        <v>0</v>
      </c>
      <c r="AN223" s="4">
        <f>IF($A213&gt;=subsidy_start_date,IF($A224&lt;=subsidy_end_date,AN214,0),0)</f>
        <v>0</v>
      </c>
      <c r="AP223" s="4">
        <f>IF($A213&gt;=subsidy_start_date,IF($A224&lt;=subsidy_end_date,AP214,0),0)</f>
        <v>0</v>
      </c>
      <c r="AR223" s="4">
        <f>IF($A213&gt;=subsidy_start_date,IF($A224&lt;=subsidy_end_date,AR214,0),0)</f>
        <v>0</v>
      </c>
      <c r="AT223" s="4">
        <f>IF($A213&gt;=subsidy_start_date,IF($A224&lt;=subsidy_end_date,AT214,0),0)</f>
        <v>0</v>
      </c>
      <c r="AV223" s="4">
        <f>IF($A213&gt;=subsidy_start_date,IF($A224&lt;=subsidy_end_date,AV214,0),0)</f>
        <v>0</v>
      </c>
      <c r="AX223" s="4">
        <f>IF($A213&gt;=subsidy_start_date,IF($A224&lt;=subsidy_end_date,AX214,0),0)</f>
        <v>0</v>
      </c>
      <c r="AZ223" s="4">
        <f>IF($A213&gt;=subsidy_start_date,IF($A224&lt;=subsidy_end_date,AZ214,0),0)</f>
        <v>0</v>
      </c>
      <c r="BB223" s="4">
        <f>IF($A213&gt;=subsidy_start_date,IF($A224&lt;=subsidy_end_date,BB214,0),0)</f>
        <v>0</v>
      </c>
      <c r="BD223" s="4">
        <f>IF($A213&gt;=subsidy_start_date,IF($A224&lt;=subsidy_end_date,BD214,0),0)</f>
        <v>0</v>
      </c>
      <c r="BF223" s="4">
        <f>IF($A213&gt;=subsidy_start_date,IF($A224&lt;=subsidy_end_date,BF214,0),0)</f>
        <v>0</v>
      </c>
      <c r="BH223" s="4">
        <f>IF($A213&gt;=subsidy_start_date,IF($A224&lt;=subsidy_end_date,BH214,0),0)</f>
        <v>0</v>
      </c>
      <c r="BJ223" s="4">
        <f>IF($A213&gt;=subsidy_start_date,IF($A224&lt;=subsidy_end_date,BJ214,0),0)</f>
        <v>0</v>
      </c>
      <c r="BL223" s="4">
        <f>IF($A213&gt;=subsidy_start_date,IF($A224&lt;=subsidy_end_date,BL214,0),0)</f>
        <v>0</v>
      </c>
      <c r="BN223" s="4">
        <f>IF($A213&gt;=subsidy_start_date,IF($A224&lt;=subsidy_end_date,BN214,0),0)</f>
        <v>0</v>
      </c>
      <c r="BP223" s="4">
        <f>IF($A213&gt;=subsidy_start_date,IF($A224&lt;=subsidy_end_date,BP214,0),0)</f>
        <v>0</v>
      </c>
      <c r="BR223" s="4">
        <f>IF($A213&gt;=subsidy_start_date,IF($A224&lt;=subsidy_end_date,BR214,0),0)</f>
        <v>0</v>
      </c>
      <c r="BT223" s="4">
        <f>IF($A213&gt;=subsidy_start_date,IF($A224&lt;=subsidy_end_date,BT214,0),0)</f>
        <v>0</v>
      </c>
      <c r="BV223" s="4">
        <f>IF($A213&gt;=subsidy_start_date,IF($A224&lt;=subsidy_end_date,BV214,0),0)</f>
        <v>0</v>
      </c>
      <c r="BX223" s="4">
        <f>IF($A213&gt;=subsidy_start_date,IF($A224&lt;=subsidy_end_date,BX214,0),0)</f>
        <v>0</v>
      </c>
      <c r="BZ223" s="4">
        <f>IF($A213&gt;=subsidy_start_date,IF($A224&lt;=subsidy_end_date,BZ214,0),0)</f>
        <v>0</v>
      </c>
      <c r="CB223" s="4">
        <f>IF($A213&gt;=subsidy_start_date,IF($A224&lt;=subsidy_end_date,CB214,0),0)</f>
        <v>0</v>
      </c>
      <c r="CD223" s="4">
        <f>IF($A213&gt;=subsidy_start_date,IF($A224&lt;=subsidy_end_date,CD214,0),0)</f>
        <v>0</v>
      </c>
      <c r="CF223" s="4">
        <f>IF($A213&gt;=subsidy_start_date,IF($A224&lt;=subsidy_end_date,CF214,0),0)</f>
        <v>0</v>
      </c>
      <c r="CH223" s="4">
        <f>IF($A213&gt;=subsidy_start_date,IF($A224&lt;=subsidy_end_date,CH214,0),0)</f>
        <v>0</v>
      </c>
      <c r="CJ223" s="4">
        <f>IF($A213&gt;=subsidy_start_date,IF($A224&lt;=subsidy_end_date,CJ214,0),0)</f>
        <v>0</v>
      </c>
      <c r="CL223" s="4">
        <f>IF($A213&gt;=subsidy_start_date,IF($A224&lt;=subsidy_end_date,CL214,0),0)</f>
        <v>0</v>
      </c>
      <c r="CN223" s="4">
        <f>IF($A213&gt;=subsidy_start_date,IF($A224&lt;=subsidy_end_date,CN214,0),0)</f>
        <v>0</v>
      </c>
      <c r="CP223" s="4">
        <f>IF($A213&gt;=subsidy_start_date,IF($A224&lt;=subsidy_end_date,CP214,0),0)</f>
        <v>0</v>
      </c>
      <c r="CR223" s="4">
        <f>IF($A213&gt;=subsidy_start_date,IF($A224&lt;=subsidy_end_date,CR214,0),0)</f>
        <v>0</v>
      </c>
      <c r="CT223" s="4">
        <f>IF($A213&gt;=subsidy_start_date,IF($A224&lt;=subsidy_end_date,CT214,0),0)</f>
        <v>0</v>
      </c>
      <c r="CV223" s="4">
        <f>IF($A213&gt;=subsidy_start_date,IF($A224&lt;=subsidy_end_date,CV214,0),0)</f>
        <v>0</v>
      </c>
    </row>
    <row r="224" spans="1:99" s="29" customFormat="1" ht="15" customHeight="1">
      <c r="A224" s="29">
        <f>INDEX($D$103:$AI$103,1,$A222)</f>
      </c>
      <c r="B224" s="8" t="s">
        <v>36</v>
      </c>
      <c r="C224" s="11"/>
      <c r="D224" s="1">
        <f>D223</f>
        <v>0</v>
      </c>
      <c r="E224" s="30"/>
      <c r="F224" s="1">
        <f>F223</f>
        <v>0</v>
      </c>
      <c r="G224" s="30"/>
      <c r="H224" s="1">
        <f>H223</f>
        <v>0</v>
      </c>
      <c r="I224" s="30"/>
      <c r="J224" s="1">
        <f>J223</f>
        <v>0</v>
      </c>
      <c r="K224" s="30"/>
      <c r="L224" s="1">
        <f>L223</f>
        <v>0</v>
      </c>
      <c r="M224" s="30"/>
      <c r="N224" s="1">
        <f>N223</f>
        <v>0</v>
      </c>
      <c r="O224" s="30"/>
      <c r="P224" s="1">
        <f>P223</f>
        <v>0</v>
      </c>
      <c r="Q224" s="30"/>
      <c r="R224" s="1">
        <f>R223</f>
        <v>0</v>
      </c>
      <c r="S224" s="30"/>
      <c r="T224" s="1">
        <f>T223</f>
        <v>0</v>
      </c>
      <c r="U224" s="30"/>
      <c r="V224" s="1">
        <f>V223</f>
        <v>0</v>
      </c>
      <c r="W224" s="30"/>
      <c r="X224" s="1">
        <f>X223</f>
        <v>0</v>
      </c>
      <c r="Y224" s="30"/>
      <c r="Z224" s="1">
        <f>Z223</f>
        <v>0</v>
      </c>
      <c r="AA224" s="30"/>
      <c r="AB224" s="1">
        <f>AB223</f>
        <v>0</v>
      </c>
      <c r="AC224" s="30"/>
      <c r="AD224" s="1">
        <f>AD223</f>
        <v>0</v>
      </c>
      <c r="AE224" s="30"/>
      <c r="AF224" s="1">
        <f>AF223</f>
        <v>0</v>
      </c>
      <c r="AG224" s="30"/>
      <c r="AH224" s="1">
        <f>AH223</f>
        <v>0</v>
      </c>
      <c r="AI224" s="30"/>
      <c r="AJ224" s="1">
        <f>AJ223</f>
        <v>0</v>
      </c>
      <c r="AK224" s="30"/>
      <c r="AL224" s="1">
        <f>AL223</f>
        <v>0</v>
      </c>
      <c r="AM224" s="30"/>
      <c r="AN224" s="1">
        <f>AN223</f>
        <v>0</v>
      </c>
      <c r="AO224" s="30"/>
      <c r="AP224" s="1">
        <f>AP223</f>
        <v>0</v>
      </c>
      <c r="AQ224" s="30"/>
      <c r="AR224" s="1">
        <f>AR223</f>
        <v>0</v>
      </c>
      <c r="AS224" s="30"/>
      <c r="AT224" s="1">
        <f>AT223</f>
        <v>0</v>
      </c>
      <c r="AU224" s="30"/>
      <c r="AV224" s="1">
        <f>AV223</f>
        <v>0</v>
      </c>
      <c r="AW224" s="30"/>
      <c r="AX224" s="1">
        <f>AX223</f>
        <v>0</v>
      </c>
      <c r="AY224" s="30"/>
      <c r="AZ224" s="1">
        <f>AZ223</f>
        <v>0</v>
      </c>
      <c r="BA224" s="30"/>
      <c r="BB224" s="1">
        <f>BB223</f>
        <v>0</v>
      </c>
      <c r="BC224" s="30"/>
      <c r="BD224" s="1">
        <f>BD223</f>
        <v>0</v>
      </c>
      <c r="BE224" s="30"/>
      <c r="BF224" s="1">
        <f>BF223</f>
        <v>0</v>
      </c>
      <c r="BG224" s="30"/>
      <c r="BH224" s="1">
        <f>BH223</f>
        <v>0</v>
      </c>
      <c r="BI224" s="30"/>
      <c r="BJ224" s="1">
        <f>BJ223</f>
        <v>0</v>
      </c>
      <c r="BK224" s="30"/>
      <c r="BL224" s="1">
        <f>BL223</f>
        <v>0</v>
      </c>
      <c r="BM224" s="30"/>
      <c r="BN224" s="1">
        <f>BN223</f>
        <v>0</v>
      </c>
      <c r="BO224" s="30"/>
      <c r="BP224" s="1">
        <f>BP223</f>
        <v>0</v>
      </c>
      <c r="BQ224" s="30"/>
      <c r="BR224" s="1">
        <f>BR223</f>
        <v>0</v>
      </c>
      <c r="BS224" s="30"/>
      <c r="BT224" s="1">
        <f>BT223</f>
        <v>0</v>
      </c>
      <c r="BU224" s="30"/>
      <c r="BV224" s="1">
        <f>BV223</f>
        <v>0</v>
      </c>
      <c r="BW224" s="30"/>
      <c r="BX224" s="1">
        <f>BX223</f>
        <v>0</v>
      </c>
      <c r="BY224" s="30"/>
      <c r="BZ224" s="1">
        <f>BZ223</f>
        <v>0</v>
      </c>
      <c r="CA224" s="30"/>
      <c r="CB224" s="1">
        <f>CB223</f>
        <v>0</v>
      </c>
      <c r="CC224" s="5"/>
      <c r="CD224" s="1">
        <f>CD223</f>
        <v>0</v>
      </c>
      <c r="CE224" s="5"/>
      <c r="CF224" s="1">
        <f>CF223</f>
        <v>0</v>
      </c>
      <c r="CG224" s="5"/>
      <c r="CH224" s="1">
        <f>CH223</f>
        <v>0</v>
      </c>
      <c r="CI224" s="5"/>
      <c r="CJ224" s="1">
        <f>CJ223</f>
        <v>0</v>
      </c>
      <c r="CK224" s="5"/>
      <c r="CL224" s="1">
        <f>CL223</f>
        <v>0</v>
      </c>
      <c r="CM224" s="5"/>
      <c r="CN224" s="1">
        <f>CN223</f>
        <v>0</v>
      </c>
      <c r="CO224" s="5"/>
      <c r="CP224" s="1">
        <f>CP223</f>
        <v>0</v>
      </c>
      <c r="CQ224" s="5"/>
      <c r="CR224" s="1">
        <f>CR223</f>
        <v>0</v>
      </c>
      <c r="CS224" s="5"/>
      <c r="CT224" s="1">
        <f>CT223</f>
        <v>0</v>
      </c>
      <c r="CU224" s="5"/>
    </row>
    <row r="225" spans="2:98" s="29" customFormat="1" ht="6" customHeight="1">
      <c r="B225" s="11"/>
      <c r="C225" s="11"/>
      <c r="D225" s="11"/>
      <c r="F225" s="11"/>
      <c r="H225" s="11"/>
      <c r="J225" s="11"/>
      <c r="L225" s="11"/>
      <c r="N225" s="11"/>
      <c r="P225" s="11"/>
      <c r="R225" s="11"/>
      <c r="T225" s="11"/>
      <c r="V225" s="11"/>
      <c r="X225" s="11"/>
      <c r="Z225" s="11"/>
      <c r="AB225" s="11"/>
      <c r="AD225" s="11"/>
      <c r="AF225" s="11"/>
      <c r="AH225" s="11"/>
      <c r="AJ225" s="11"/>
      <c r="AL225" s="11"/>
      <c r="AN225" s="11"/>
      <c r="AP225" s="11"/>
      <c r="AR225" s="11"/>
      <c r="AT225" s="11"/>
      <c r="AV225" s="11"/>
      <c r="AX225" s="11"/>
      <c r="AZ225" s="11"/>
      <c r="BB225" s="11"/>
      <c r="BD225" s="11"/>
      <c r="BF225" s="11"/>
      <c r="BH225" s="11"/>
      <c r="BJ225" s="11"/>
      <c r="BL225" s="11"/>
      <c r="BN225" s="11"/>
      <c r="BP225" s="11"/>
      <c r="BR225" s="11"/>
      <c r="BT225" s="11"/>
      <c r="BV225" s="11"/>
      <c r="BX225" s="11"/>
      <c r="BZ225" s="11"/>
      <c r="CB225" s="11"/>
      <c r="CD225" s="11"/>
      <c r="CF225" s="11"/>
      <c r="CH225" s="11"/>
      <c r="CJ225" s="11"/>
      <c r="CL225" s="11"/>
      <c r="CN225" s="11"/>
      <c r="CP225" s="11"/>
      <c r="CR225" s="11"/>
      <c r="CT225" s="11"/>
    </row>
    <row r="226" spans="2:99" s="29" customFormat="1" ht="15" customHeight="1">
      <c r="B226" s="8" t="s">
        <v>24</v>
      </c>
      <c r="C226" s="11"/>
      <c r="D226" s="17">
        <f>IF(($A224&lt;subsidy_start_date)+($A223&gt;subsidy_end_date),0,D218)</f>
        <v>0</v>
      </c>
      <c r="E226" s="30"/>
      <c r="F226" s="17">
        <f>IF(($A224&lt;subsidy_start_date)+($A223&gt;subsidy_end_date),0,F218)</f>
        <v>0</v>
      </c>
      <c r="G226" s="30"/>
      <c r="H226" s="17">
        <f>IF(($A224&lt;subsidy_start_date)+($A223&gt;subsidy_end_date),0,H218)</f>
        <v>0</v>
      </c>
      <c r="I226" s="30"/>
      <c r="J226" s="17">
        <f>IF(($A224&lt;subsidy_start_date)+($A223&gt;subsidy_end_date),0,J218)</f>
        <v>0</v>
      </c>
      <c r="K226" s="30"/>
      <c r="L226" s="17">
        <f>IF(($A224&lt;subsidy_start_date)+($A223&gt;subsidy_end_date),0,L218)</f>
        <v>0</v>
      </c>
      <c r="M226" s="30"/>
      <c r="N226" s="17">
        <f>IF(($A224&lt;subsidy_start_date)+($A223&gt;subsidy_end_date),0,N218)</f>
        <v>0</v>
      </c>
      <c r="O226" s="30"/>
      <c r="P226" s="17">
        <f>IF(($A224&lt;subsidy_start_date)+($A223&gt;subsidy_end_date),0,P218)</f>
        <v>0</v>
      </c>
      <c r="Q226" s="30"/>
      <c r="R226" s="17">
        <f>IF(($A224&lt;subsidy_start_date)+($A223&gt;subsidy_end_date),0,R218)</f>
        <v>0</v>
      </c>
      <c r="S226" s="30"/>
      <c r="T226" s="17">
        <f>IF(($A224&lt;subsidy_start_date)+($A223&gt;subsidy_end_date),0,T218)</f>
        <v>0</v>
      </c>
      <c r="U226" s="30"/>
      <c r="V226" s="17">
        <f>IF(($A224&lt;subsidy_start_date)+($A223&gt;subsidy_end_date),0,V218)</f>
        <v>0</v>
      </c>
      <c r="W226" s="30"/>
      <c r="X226" s="17">
        <f>IF(($A224&lt;subsidy_start_date)+($A223&gt;subsidy_end_date),0,X218)</f>
        <v>0</v>
      </c>
      <c r="Y226" s="30"/>
      <c r="Z226" s="17">
        <f>IF(($A224&lt;subsidy_start_date)+($A223&gt;subsidy_end_date),0,Z218)</f>
        <v>0</v>
      </c>
      <c r="AA226" s="30"/>
      <c r="AB226" s="17">
        <f>IF(($A224&lt;subsidy_start_date)+($A223&gt;subsidy_end_date),0,AB218)</f>
        <v>0</v>
      </c>
      <c r="AC226" s="30"/>
      <c r="AD226" s="17">
        <f>IF(($A224&lt;subsidy_start_date)+($A223&gt;subsidy_end_date),0,AD218)</f>
        <v>0</v>
      </c>
      <c r="AE226" s="30"/>
      <c r="AF226" s="17">
        <f>IF(($A224&lt;subsidy_start_date)+($A223&gt;subsidy_end_date),0,AF218)</f>
        <v>0</v>
      </c>
      <c r="AG226" s="30"/>
      <c r="AH226" s="17">
        <f>IF(($A224&lt;subsidy_start_date)+($A223&gt;subsidy_end_date),0,AH218)</f>
        <v>0</v>
      </c>
      <c r="AI226" s="30"/>
      <c r="AJ226" s="17">
        <f>IF(($A224&lt;subsidy_start_date)+($A223&gt;subsidy_end_date),0,AJ218)</f>
        <v>0</v>
      </c>
      <c r="AK226" s="30"/>
      <c r="AL226" s="17">
        <f>IF(($A224&lt;subsidy_start_date)+($A223&gt;subsidy_end_date),0,AL218)</f>
        <v>0</v>
      </c>
      <c r="AM226" s="30"/>
      <c r="AN226" s="17">
        <f>IF(($A224&lt;subsidy_start_date)+($A223&gt;subsidy_end_date),0,AN218)</f>
        <v>0</v>
      </c>
      <c r="AO226" s="30"/>
      <c r="AP226" s="17">
        <f>IF(($A224&lt;subsidy_start_date)+($A223&gt;subsidy_end_date),0,AP218)</f>
        <v>0</v>
      </c>
      <c r="AQ226" s="30"/>
      <c r="AR226" s="17">
        <f>IF(($A224&lt;subsidy_start_date)+($A223&gt;subsidy_end_date),0,AR218)</f>
        <v>0</v>
      </c>
      <c r="AS226" s="30"/>
      <c r="AT226" s="17">
        <f>IF(($A224&lt;subsidy_start_date)+($A223&gt;subsidy_end_date),0,AT218)</f>
        <v>0</v>
      </c>
      <c r="AU226" s="30"/>
      <c r="AV226" s="17">
        <f>IF(($A224&lt;subsidy_start_date)+($A223&gt;subsidy_end_date),0,AV218)</f>
        <v>0</v>
      </c>
      <c r="AW226" s="30"/>
      <c r="AX226" s="17">
        <f>IF(($A224&lt;subsidy_start_date)+($A223&gt;subsidy_end_date),0,AX218)</f>
        <v>0</v>
      </c>
      <c r="AY226" s="30"/>
      <c r="AZ226" s="17">
        <f>IF(($A224&lt;subsidy_start_date)+($A223&gt;subsidy_end_date),0,AZ218)</f>
        <v>0</v>
      </c>
      <c r="BA226" s="30"/>
      <c r="BB226" s="17">
        <f>IF(($A224&lt;subsidy_start_date)+($A223&gt;subsidy_end_date),0,BB218)</f>
        <v>0</v>
      </c>
      <c r="BC226" s="30"/>
      <c r="BD226" s="17">
        <f>IF(($A224&lt;subsidy_start_date)+($A223&gt;subsidy_end_date),0,BD218)</f>
        <v>0</v>
      </c>
      <c r="BE226" s="30"/>
      <c r="BF226" s="17">
        <f>IF(($A224&lt;subsidy_start_date)+($A223&gt;subsidy_end_date),0,BF218)</f>
        <v>0</v>
      </c>
      <c r="BG226" s="30"/>
      <c r="BH226" s="17">
        <f>IF(($A224&lt;subsidy_start_date)+($A223&gt;subsidy_end_date),0,BH218)</f>
        <v>0</v>
      </c>
      <c r="BI226" s="30"/>
      <c r="BJ226" s="17">
        <f>IF(($A224&lt;subsidy_start_date)+($A223&gt;subsidy_end_date),0,BJ218)</f>
        <v>0</v>
      </c>
      <c r="BK226" s="30"/>
      <c r="BL226" s="17">
        <f>IF(($A224&lt;subsidy_start_date)+($A223&gt;subsidy_end_date),0,BL218)</f>
        <v>0</v>
      </c>
      <c r="BM226" s="30"/>
      <c r="BN226" s="17">
        <f>IF(($A224&lt;subsidy_start_date)+($A223&gt;subsidy_end_date),0,BN218)</f>
        <v>0</v>
      </c>
      <c r="BO226" s="30"/>
      <c r="BP226" s="17">
        <f>IF(($A224&lt;subsidy_start_date)+($A223&gt;subsidy_end_date),0,BP218)</f>
        <v>0</v>
      </c>
      <c r="BQ226" s="30"/>
      <c r="BR226" s="17">
        <f>IF(($A224&lt;subsidy_start_date)+($A223&gt;subsidy_end_date),0,BR218)</f>
        <v>0</v>
      </c>
      <c r="BS226" s="30"/>
      <c r="BT226" s="17">
        <f>IF(($A224&lt;subsidy_start_date)+($A223&gt;subsidy_end_date),0,BT218)</f>
        <v>0</v>
      </c>
      <c r="BU226" s="30"/>
      <c r="BV226" s="17">
        <f>IF(($A224&lt;subsidy_start_date)+($A223&gt;subsidy_end_date),0,BV218)</f>
        <v>0</v>
      </c>
      <c r="BW226" s="30"/>
      <c r="BX226" s="17">
        <f>IF(($A224&lt;subsidy_start_date)+($A223&gt;subsidy_end_date),0,BX218)</f>
        <v>0</v>
      </c>
      <c r="BY226" s="30"/>
      <c r="BZ226" s="17">
        <f>IF(($A224&lt;subsidy_start_date)+($A223&gt;subsidy_end_date),0,BZ218)</f>
        <v>0</v>
      </c>
      <c r="CA226" s="30"/>
      <c r="CB226" s="17">
        <f>IF(($A224&lt;subsidy_start_date)+($A223&gt;subsidy_end_date),0,CB218)</f>
        <v>0</v>
      </c>
      <c r="CC226" s="5"/>
      <c r="CD226" s="17">
        <f>IF(($A224&lt;subsidy_start_date)+($A223&gt;subsidy_end_date),0,CD218)</f>
        <v>0</v>
      </c>
      <c r="CE226" s="5"/>
      <c r="CF226" s="17">
        <f>IF(($A224&lt;subsidy_start_date)+($A223&gt;subsidy_end_date),0,CF218)</f>
        <v>0</v>
      </c>
      <c r="CG226" s="5"/>
      <c r="CH226" s="17">
        <f>IF(($A224&lt;subsidy_start_date)+($A223&gt;subsidy_end_date),0,CH218)</f>
        <v>0</v>
      </c>
      <c r="CI226" s="5"/>
      <c r="CJ226" s="17">
        <f>IF(($A224&lt;subsidy_start_date)+($A223&gt;subsidy_end_date),0,CJ218)</f>
        <v>0</v>
      </c>
      <c r="CK226" s="5"/>
      <c r="CL226" s="17">
        <f>IF(($A224&lt;subsidy_start_date)+($A223&gt;subsidy_end_date),0,CL218)</f>
        <v>0</v>
      </c>
      <c r="CM226" s="5"/>
      <c r="CN226" s="17">
        <f>IF(($A224&lt;subsidy_start_date)+($A223&gt;subsidy_end_date),0,CN218)</f>
        <v>0</v>
      </c>
      <c r="CO226" s="5"/>
      <c r="CP226" s="17">
        <f>IF(($A224&lt;subsidy_start_date)+($A223&gt;subsidy_end_date),0,CP218)</f>
        <v>0</v>
      </c>
      <c r="CQ226" s="5"/>
      <c r="CR226" s="17">
        <f>IF(($A224&lt;subsidy_start_date)+($A223&gt;subsidy_end_date),0,CR218)</f>
        <v>0</v>
      </c>
      <c r="CS226" s="5"/>
      <c r="CT226" s="17">
        <f>IF(($A224&lt;subsidy_start_date)+($A223&gt;subsidy_end_date),0,CT218)</f>
        <v>0</v>
      </c>
      <c r="CU226" s="5"/>
    </row>
    <row r="227" spans="2:99" s="29" customFormat="1" ht="15" customHeight="1">
      <c r="B227" s="7" t="s">
        <v>34</v>
      </c>
      <c r="C227" s="11"/>
      <c r="D227" s="17">
        <f>-MIN(D226,D224*subsidy_rate)</f>
        <v>0</v>
      </c>
      <c r="E227" s="30"/>
      <c r="F227" s="17">
        <f>-MIN(F226,F224*subsidy_rate)</f>
        <v>0</v>
      </c>
      <c r="G227" s="30"/>
      <c r="H227" s="17">
        <f>-MIN(H226,H224*subsidy_rate)</f>
        <v>0</v>
      </c>
      <c r="I227" s="30"/>
      <c r="J227" s="17">
        <f>-MIN(J226,J224*subsidy_rate)</f>
        <v>0</v>
      </c>
      <c r="K227" s="30"/>
      <c r="L227" s="17">
        <f>-MIN(L226,L224*subsidy_rate)</f>
        <v>0</v>
      </c>
      <c r="M227" s="30"/>
      <c r="N227" s="17">
        <f>-MIN(N226,N224*subsidy_rate)</f>
        <v>0</v>
      </c>
      <c r="O227" s="30"/>
      <c r="P227" s="17">
        <f>-MIN(P226,P224*subsidy_rate)</f>
        <v>0</v>
      </c>
      <c r="Q227" s="30"/>
      <c r="R227" s="17">
        <f>-MIN(R226,R224*subsidy_rate)</f>
        <v>0</v>
      </c>
      <c r="S227" s="30"/>
      <c r="T227" s="17">
        <f>-MIN(T226,T224*subsidy_rate)</f>
        <v>0</v>
      </c>
      <c r="U227" s="30"/>
      <c r="V227" s="17">
        <f>-MIN(V226,V224*subsidy_rate)</f>
        <v>0</v>
      </c>
      <c r="W227" s="30"/>
      <c r="X227" s="17">
        <f>-MIN(X226,X224*subsidy_rate)</f>
        <v>0</v>
      </c>
      <c r="Y227" s="30"/>
      <c r="Z227" s="17">
        <f>-MIN(Z226,Z224*subsidy_rate)</f>
        <v>0</v>
      </c>
      <c r="AA227" s="30"/>
      <c r="AB227" s="17">
        <f>-MIN(AB226,AB224*subsidy_rate)</f>
        <v>0</v>
      </c>
      <c r="AC227" s="30"/>
      <c r="AD227" s="17">
        <f>-MIN(AD226,AD224*subsidy_rate)</f>
        <v>0</v>
      </c>
      <c r="AE227" s="30"/>
      <c r="AF227" s="17">
        <f>-MIN(AF226,AF224*subsidy_rate)</f>
        <v>0</v>
      </c>
      <c r="AG227" s="30"/>
      <c r="AH227" s="17">
        <f>-MIN(AH226,AH224*subsidy_rate)</f>
        <v>0</v>
      </c>
      <c r="AI227" s="30"/>
      <c r="AJ227" s="17">
        <f>-MIN(AJ226,AJ224*subsidy_rate)</f>
        <v>0</v>
      </c>
      <c r="AK227" s="30"/>
      <c r="AL227" s="17">
        <f>-MIN(AL226,AL224*subsidy_rate)</f>
        <v>0</v>
      </c>
      <c r="AM227" s="30"/>
      <c r="AN227" s="17">
        <f>-MIN(AN226,AN224*subsidy_rate)</f>
        <v>0</v>
      </c>
      <c r="AO227" s="30"/>
      <c r="AP227" s="17">
        <f>-MIN(AP226,AP224*subsidy_rate)</f>
        <v>0</v>
      </c>
      <c r="AQ227" s="30"/>
      <c r="AR227" s="17">
        <f>-MIN(AR226,AR224*subsidy_rate)</f>
        <v>0</v>
      </c>
      <c r="AS227" s="30"/>
      <c r="AT227" s="17">
        <f>-MIN(AT226,AT224*subsidy_rate)</f>
        <v>0</v>
      </c>
      <c r="AU227" s="30"/>
      <c r="AV227" s="17">
        <f>-MIN(AV226,AV224*subsidy_rate)</f>
        <v>0</v>
      </c>
      <c r="AW227" s="30"/>
      <c r="AX227" s="17">
        <f>-MIN(AX226,AX224*subsidy_rate)</f>
        <v>0</v>
      </c>
      <c r="AY227" s="30"/>
      <c r="AZ227" s="17">
        <f>-MIN(AZ226,AZ224*subsidy_rate)</f>
        <v>0</v>
      </c>
      <c r="BA227" s="30"/>
      <c r="BB227" s="17">
        <f>-MIN(BB226,BB224*subsidy_rate)</f>
        <v>0</v>
      </c>
      <c r="BC227" s="30"/>
      <c r="BD227" s="17">
        <f>-MIN(BD226,BD224*subsidy_rate)</f>
        <v>0</v>
      </c>
      <c r="BE227" s="30"/>
      <c r="BF227" s="17">
        <f>-MIN(BF226,BF224*subsidy_rate)</f>
        <v>0</v>
      </c>
      <c r="BG227" s="30"/>
      <c r="BH227" s="17">
        <f>-MIN(BH226,BH224*subsidy_rate)</f>
        <v>0</v>
      </c>
      <c r="BI227" s="30"/>
      <c r="BJ227" s="17">
        <f>-MIN(BJ226,BJ224*subsidy_rate)</f>
        <v>0</v>
      </c>
      <c r="BK227" s="30"/>
      <c r="BL227" s="17">
        <f>-MIN(BL226,BL224*subsidy_rate)</f>
        <v>0</v>
      </c>
      <c r="BM227" s="30"/>
      <c r="BN227" s="17">
        <f>-MIN(BN226,BN224*subsidy_rate)</f>
        <v>0</v>
      </c>
      <c r="BO227" s="30"/>
      <c r="BP227" s="17">
        <f>-MIN(BP226,BP224*subsidy_rate)</f>
        <v>0</v>
      </c>
      <c r="BQ227" s="30"/>
      <c r="BR227" s="17">
        <f>-MIN(BR226,BR224*subsidy_rate)</f>
        <v>0</v>
      </c>
      <c r="BS227" s="30"/>
      <c r="BT227" s="17">
        <f>-MIN(BT226,BT224*subsidy_rate)</f>
        <v>0</v>
      </c>
      <c r="BU227" s="30"/>
      <c r="BV227" s="17">
        <f>-MIN(BV226,BV224*subsidy_rate)</f>
        <v>0</v>
      </c>
      <c r="BW227" s="30"/>
      <c r="BX227" s="17">
        <f>-MIN(BX226,BX224*subsidy_rate)</f>
        <v>0</v>
      </c>
      <c r="BY227" s="30"/>
      <c r="BZ227" s="17">
        <f>-MIN(BZ226,BZ224*subsidy_rate)</f>
        <v>0</v>
      </c>
      <c r="CA227" s="30"/>
      <c r="CB227" s="17">
        <f>-MIN(CB226,CB224*subsidy_rate)</f>
        <v>0</v>
      </c>
      <c r="CC227" s="5"/>
      <c r="CD227" s="17">
        <f>-MIN(CD226,CD224*subsidy_rate)</f>
        <v>0</v>
      </c>
      <c r="CE227" s="5"/>
      <c r="CF227" s="17">
        <f>-MIN(CF226,CF224*subsidy_rate)</f>
        <v>0</v>
      </c>
      <c r="CG227" s="5"/>
      <c r="CH227" s="17">
        <f>-MIN(CH226,CH224*subsidy_rate)</f>
        <v>0</v>
      </c>
      <c r="CI227" s="5"/>
      <c r="CJ227" s="17">
        <f>-MIN(CJ226,CJ224*subsidy_rate)</f>
        <v>0</v>
      </c>
      <c r="CK227" s="5"/>
      <c r="CL227" s="17">
        <f>-MIN(CL226,CL224*subsidy_rate)</f>
        <v>0</v>
      </c>
      <c r="CM227" s="5"/>
      <c r="CN227" s="17">
        <f>-MIN(CN226,CN224*subsidy_rate)</f>
        <v>0</v>
      </c>
      <c r="CO227" s="5"/>
      <c r="CP227" s="17">
        <f>-MIN(CP226,CP224*subsidy_rate)</f>
        <v>0</v>
      </c>
      <c r="CQ227" s="5"/>
      <c r="CR227" s="17">
        <f>-MIN(CR226,CR224*subsidy_rate)</f>
        <v>0</v>
      </c>
      <c r="CS227" s="5"/>
      <c r="CT227" s="17">
        <f>-MIN(CT226,CT224*subsidy_rate)</f>
        <v>0</v>
      </c>
      <c r="CU227" s="5"/>
    </row>
    <row r="228" spans="2:99" s="29" customFormat="1" ht="15" customHeight="1">
      <c r="B228" s="8" t="str">
        <f>IF(A224&gt;=subsidy_end_date,"Wage subsidy expired","Wage subsidy available next period")</f>
        <v>Wage subsidy expired</v>
      </c>
      <c r="C228" s="11"/>
      <c r="D228" s="17">
        <f>D226+D227</f>
        <v>0</v>
      </c>
      <c r="E228" s="30"/>
      <c r="F228" s="17">
        <f>F226+F227</f>
        <v>0</v>
      </c>
      <c r="G228" s="30"/>
      <c r="H228" s="17">
        <f>H226+H227</f>
        <v>0</v>
      </c>
      <c r="I228" s="30"/>
      <c r="J228" s="17">
        <f>J226+J227</f>
        <v>0</v>
      </c>
      <c r="K228" s="30"/>
      <c r="L228" s="17">
        <f>L226+L227</f>
        <v>0</v>
      </c>
      <c r="M228" s="30"/>
      <c r="N228" s="17">
        <f>N226+N227</f>
        <v>0</v>
      </c>
      <c r="O228" s="30"/>
      <c r="P228" s="17">
        <f>P226+P227</f>
        <v>0</v>
      </c>
      <c r="Q228" s="30"/>
      <c r="R228" s="17">
        <f>R226+R227</f>
        <v>0</v>
      </c>
      <c r="S228" s="30"/>
      <c r="T228" s="17">
        <f>T226+T227</f>
        <v>0</v>
      </c>
      <c r="U228" s="30"/>
      <c r="V228" s="17">
        <f>V226+V227</f>
        <v>0</v>
      </c>
      <c r="W228" s="30"/>
      <c r="X228" s="17">
        <f>X226+X227</f>
        <v>0</v>
      </c>
      <c r="Y228" s="30"/>
      <c r="Z228" s="17">
        <f>Z226+Z227</f>
        <v>0</v>
      </c>
      <c r="AA228" s="30"/>
      <c r="AB228" s="17">
        <f>AB226+AB227</f>
        <v>0</v>
      </c>
      <c r="AC228" s="30"/>
      <c r="AD228" s="17">
        <f>AD226+AD227</f>
        <v>0</v>
      </c>
      <c r="AE228" s="30"/>
      <c r="AF228" s="17">
        <f>AF226+AF227</f>
        <v>0</v>
      </c>
      <c r="AG228" s="30"/>
      <c r="AH228" s="17">
        <f>AH226+AH227</f>
        <v>0</v>
      </c>
      <c r="AI228" s="30"/>
      <c r="AJ228" s="17">
        <f>AJ226+AJ227</f>
        <v>0</v>
      </c>
      <c r="AK228" s="30"/>
      <c r="AL228" s="17">
        <f>AL226+AL227</f>
        <v>0</v>
      </c>
      <c r="AM228" s="30"/>
      <c r="AN228" s="17">
        <f>AN226+AN227</f>
        <v>0</v>
      </c>
      <c r="AO228" s="30"/>
      <c r="AP228" s="17">
        <f>AP226+AP227</f>
        <v>0</v>
      </c>
      <c r="AQ228" s="30"/>
      <c r="AR228" s="17">
        <f>AR226+AR227</f>
        <v>0</v>
      </c>
      <c r="AS228" s="30"/>
      <c r="AT228" s="17">
        <f>AT226+AT227</f>
        <v>0</v>
      </c>
      <c r="AU228" s="30"/>
      <c r="AV228" s="17">
        <f>AV226+AV227</f>
        <v>0</v>
      </c>
      <c r="AW228" s="30"/>
      <c r="AX228" s="17">
        <f>AX226+AX227</f>
        <v>0</v>
      </c>
      <c r="AY228" s="30"/>
      <c r="AZ228" s="17">
        <f>AZ226+AZ227</f>
        <v>0</v>
      </c>
      <c r="BA228" s="30"/>
      <c r="BB228" s="17">
        <f>BB226+BB227</f>
        <v>0</v>
      </c>
      <c r="BC228" s="30"/>
      <c r="BD228" s="17">
        <f>BD226+BD227</f>
        <v>0</v>
      </c>
      <c r="BE228" s="30"/>
      <c r="BF228" s="17">
        <f>BF226+BF227</f>
        <v>0</v>
      </c>
      <c r="BG228" s="30"/>
      <c r="BH228" s="17">
        <f>BH226+BH227</f>
        <v>0</v>
      </c>
      <c r="BI228" s="30"/>
      <c r="BJ228" s="17">
        <f>BJ226+BJ227</f>
        <v>0</v>
      </c>
      <c r="BK228" s="30"/>
      <c r="BL228" s="17">
        <f>BL226+BL227</f>
        <v>0</v>
      </c>
      <c r="BM228" s="30"/>
      <c r="BN228" s="17">
        <f>BN226+BN227</f>
        <v>0</v>
      </c>
      <c r="BO228" s="30"/>
      <c r="BP228" s="17">
        <f>BP226+BP227</f>
        <v>0</v>
      </c>
      <c r="BQ228" s="30"/>
      <c r="BR228" s="17">
        <f>BR226+BR227</f>
        <v>0</v>
      </c>
      <c r="BS228" s="30"/>
      <c r="BT228" s="17">
        <f>BT226+BT227</f>
        <v>0</v>
      </c>
      <c r="BU228" s="30"/>
      <c r="BV228" s="17">
        <f>BV226+BV227</f>
        <v>0</v>
      </c>
      <c r="BW228" s="30"/>
      <c r="BX228" s="17">
        <f>BX226+BX227</f>
        <v>0</v>
      </c>
      <c r="BY228" s="30"/>
      <c r="BZ228" s="17">
        <f>BZ226+BZ227</f>
        <v>0</v>
      </c>
      <c r="CA228" s="30"/>
      <c r="CB228" s="17">
        <f>CB226+CB227</f>
        <v>0</v>
      </c>
      <c r="CC228" s="5"/>
      <c r="CD228" s="17">
        <f>CD226+CD227</f>
        <v>0</v>
      </c>
      <c r="CE228" s="5"/>
      <c r="CF228" s="17">
        <f>CF226+CF227</f>
        <v>0</v>
      </c>
      <c r="CG228" s="5"/>
      <c r="CH228" s="17">
        <f>CH226+CH227</f>
        <v>0</v>
      </c>
      <c r="CI228" s="5"/>
      <c r="CJ228" s="17">
        <f>CJ226+CJ227</f>
        <v>0</v>
      </c>
      <c r="CK228" s="5"/>
      <c r="CL228" s="17">
        <f>CL226+CL227</f>
        <v>0</v>
      </c>
      <c r="CM228" s="5"/>
      <c r="CN228" s="17">
        <f>CN226+CN227</f>
        <v>0</v>
      </c>
      <c r="CO228" s="5"/>
      <c r="CP228" s="17">
        <f>CP226+CP227</f>
        <v>0</v>
      </c>
      <c r="CQ228" s="5"/>
      <c r="CR228" s="17">
        <f>CR226+CR227</f>
        <v>0</v>
      </c>
      <c r="CS228" s="5"/>
      <c r="CT228" s="17">
        <f>CT226+CT227</f>
        <v>0</v>
      </c>
      <c r="CU228" s="5"/>
    </row>
    <row r="229" spans="2:99" s="29" customFormat="1" ht="15" customHeight="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c r="AA229" s="11"/>
      <c r="AB229" s="11"/>
      <c r="AC229" s="11"/>
      <c r="AD229" s="11"/>
      <c r="AE229" s="11"/>
      <c r="AF229" s="11"/>
      <c r="AG229" s="11"/>
      <c r="AH229" s="11"/>
      <c r="AI229" s="11"/>
      <c r="AJ229" s="11"/>
      <c r="AK229" s="11"/>
      <c r="AL229" s="11"/>
      <c r="AM229" s="11"/>
      <c r="AN229" s="11"/>
      <c r="AO229" s="11"/>
      <c r="AP229" s="11"/>
      <c r="AQ229" s="11"/>
      <c r="AR229" s="11"/>
      <c r="AS229" s="11"/>
      <c r="AT229" s="11"/>
      <c r="AU229" s="11"/>
      <c r="AV229" s="11"/>
      <c r="AW229" s="11"/>
      <c r="AX229" s="11"/>
      <c r="AY229" s="11"/>
      <c r="AZ229" s="11"/>
      <c r="BA229" s="11"/>
      <c r="BB229" s="11"/>
      <c r="BC229" s="11"/>
      <c r="BD229" s="11"/>
      <c r="BE229" s="11"/>
      <c r="BF229" s="11"/>
      <c r="BG229" s="11"/>
      <c r="BH229" s="11"/>
      <c r="BI229" s="11"/>
      <c r="BJ229" s="11"/>
      <c r="BK229" s="11"/>
      <c r="BL229" s="11"/>
      <c r="BM229" s="11"/>
      <c r="BN229" s="11"/>
      <c r="BO229" s="11"/>
      <c r="BP229" s="11"/>
      <c r="BQ229" s="11"/>
      <c r="BR229" s="11"/>
      <c r="BS229" s="11"/>
      <c r="BT229" s="11"/>
      <c r="BU229" s="11"/>
      <c r="BV229" s="11"/>
      <c r="BW229" s="11"/>
      <c r="BX229" s="11"/>
      <c r="BY229" s="11"/>
      <c r="BZ229" s="11"/>
      <c r="CA229" s="11"/>
      <c r="CB229" s="11"/>
      <c r="CC229" s="11"/>
      <c r="CD229" s="11"/>
      <c r="CE229" s="11"/>
      <c r="CF229" s="11"/>
      <c r="CG229" s="11"/>
      <c r="CH229" s="11"/>
      <c r="CI229" s="11"/>
      <c r="CJ229" s="11"/>
      <c r="CK229" s="11"/>
      <c r="CL229" s="11"/>
      <c r="CM229" s="11"/>
      <c r="CN229" s="11"/>
      <c r="CO229" s="11"/>
      <c r="CP229" s="11"/>
      <c r="CQ229" s="11"/>
      <c r="CR229" s="11"/>
      <c r="CS229" s="11"/>
      <c r="CT229" s="11"/>
      <c r="CU229" s="11"/>
    </row>
    <row r="230" s="29" customFormat="1" ht="15" customHeight="1"/>
    <row r="231" s="29" customFormat="1" ht="15" customHeight="1" hidden="1">
      <c r="B231"/>
    </row>
    <row r="232" spans="1:99" s="29" customFormat="1" ht="15" customHeight="1">
      <c r="A232" s="29">
        <f>A222+2</f>
        <v>7</v>
      </c>
      <c r="B232" s="28">
        <f>IF($D$102,TEXT($A233,"mmmm d")&amp;" to "&amp;TEXT($A234,"mmmm d"),"")</f>
      </c>
      <c r="C232" s="11"/>
      <c r="D232" s="33" t="str">
        <f>IF(D$202&lt;&gt;"",D$202,"")</f>
        <v>Employee 1</v>
      </c>
      <c r="E232" s="33"/>
      <c r="F232" s="33">
        <f>IF(F$202&lt;&gt;"",F$202,"")</f>
      </c>
      <c r="G232" s="33"/>
      <c r="H232" s="33">
        <f>IF(H$202&lt;&gt;"",H$202,"")</f>
      </c>
      <c r="I232" s="33"/>
      <c r="J232" s="33">
        <f>IF(J$202&lt;&gt;"",J$202,"")</f>
      </c>
      <c r="K232" s="33"/>
      <c r="L232" s="33">
        <f>IF(L$202&lt;&gt;"",L$202,"")</f>
      </c>
      <c r="M232" s="33"/>
      <c r="N232" s="33">
        <f>IF(N$202&lt;&gt;"",N$202,"")</f>
      </c>
      <c r="O232" s="33"/>
      <c r="P232" s="33">
        <f>IF(P$202&lt;&gt;"",P$202,"")</f>
      </c>
      <c r="Q232" s="33"/>
      <c r="R232" s="33">
        <f>IF(R$202&lt;&gt;"",R$202,"")</f>
      </c>
      <c r="S232" s="33"/>
      <c r="T232" s="33">
        <f>IF(T$202&lt;&gt;"",T$202,"")</f>
      </c>
      <c r="U232" s="33"/>
      <c r="V232" s="33">
        <f>IF(V$202&lt;&gt;"",V$202,"")</f>
      </c>
      <c r="W232" s="33"/>
      <c r="X232" s="33">
        <f>IF(X$202&lt;&gt;"",X$202,"")</f>
      </c>
      <c r="Y232" s="33"/>
      <c r="Z232" s="33">
        <f>IF(Z$202&lt;&gt;"",Z$202,"")</f>
      </c>
      <c r="AA232" s="33"/>
      <c r="AB232" s="33">
        <f>IF(AB$202&lt;&gt;"",AB$202,"")</f>
      </c>
      <c r="AC232" s="33"/>
      <c r="AD232" s="33">
        <f>IF(AD$202&lt;&gt;"",AD$202,"")</f>
      </c>
      <c r="AE232" s="33"/>
      <c r="AF232" s="33">
        <f>IF(AF$202&lt;&gt;"",AF$202,"")</f>
      </c>
      <c r="AG232" s="33"/>
      <c r="AH232" s="33">
        <f>IF(AH$202&lt;&gt;"",AH$202,"")</f>
      </c>
      <c r="AI232" s="33"/>
      <c r="AJ232" s="33">
        <f>IF(AJ$202&lt;&gt;"",AJ$202,"")</f>
      </c>
      <c r="AK232" s="33"/>
      <c r="AL232" s="33">
        <f>IF(AL$202&lt;&gt;"",AL$202,"")</f>
      </c>
      <c r="AM232" s="33"/>
      <c r="AN232" s="33">
        <f>IF(AN$202&lt;&gt;"",AN$202,"")</f>
      </c>
      <c r="AO232" s="33"/>
      <c r="AP232" s="33">
        <f>IF(AP$202&lt;&gt;"",AP$202,"")</f>
      </c>
      <c r="AQ232" s="33"/>
      <c r="AR232" s="33">
        <f>IF(AR$202&lt;&gt;"",AR$202,"")</f>
      </c>
      <c r="AS232" s="33"/>
      <c r="AT232" s="33">
        <f>IF(AT$202&lt;&gt;"",AT$202,"")</f>
      </c>
      <c r="AU232" s="33"/>
      <c r="AV232" s="33">
        <f>IF(AV$202&lt;&gt;"",AV$202,"")</f>
      </c>
      <c r="AW232" s="33"/>
      <c r="AX232" s="33">
        <f>IF(AX$202&lt;&gt;"",AX$202,"")</f>
      </c>
      <c r="AY232" s="33"/>
      <c r="AZ232" s="33">
        <f>IF(AZ$202&lt;&gt;"",AZ$202,"")</f>
      </c>
      <c r="BA232" s="33"/>
      <c r="BB232" s="33">
        <f>IF(BB$202&lt;&gt;"",BB$202,"")</f>
      </c>
      <c r="BC232" s="33"/>
      <c r="BD232" s="33">
        <f>IF(BD$202&lt;&gt;"",BD$202,"")</f>
      </c>
      <c r="BE232" s="33"/>
      <c r="BF232" s="33">
        <f>IF(BF$202&lt;&gt;"",BF$202,"")</f>
      </c>
      <c r="BG232" s="33"/>
      <c r="BH232" s="33">
        <f>IF(BH$202&lt;&gt;"",BH$202,"")</f>
      </c>
      <c r="BI232" s="33"/>
      <c r="BJ232" s="33">
        <f>IF(BJ$202&lt;&gt;"",BJ$202,"")</f>
      </c>
      <c r="BK232" s="33"/>
      <c r="BL232" s="33">
        <f>IF(BL$202&lt;&gt;"",BL$202,"")</f>
      </c>
      <c r="BM232" s="33"/>
      <c r="BN232" s="33">
        <f>IF(BN$202&lt;&gt;"",BN$202,"")</f>
      </c>
      <c r="BO232" s="33"/>
      <c r="BP232" s="33">
        <f>IF(BP$202&lt;&gt;"",BP$202,"")</f>
      </c>
      <c r="BQ232" s="33"/>
      <c r="BR232" s="33">
        <f>IF(BR$202&lt;&gt;"",BR$202,"")</f>
      </c>
      <c r="BS232" s="33"/>
      <c r="BT232" s="33">
        <f>IF(BT$202&lt;&gt;"",BT$202,"")</f>
      </c>
      <c r="BU232" s="33"/>
      <c r="BV232" s="33">
        <f>IF(BV$202&lt;&gt;"",BV$202,"")</f>
      </c>
      <c r="BW232" s="33"/>
      <c r="BX232" s="33">
        <f>IF(BX$202&lt;&gt;"",BX$202,"")</f>
      </c>
      <c r="BY232" s="33"/>
      <c r="BZ232" s="33">
        <f>IF(BZ$202&lt;&gt;"",BZ$202,"")</f>
      </c>
      <c r="CA232" s="33"/>
      <c r="CB232" s="33">
        <f>IF(CB$202&lt;&gt;"",CB$202,"")</f>
      </c>
      <c r="CC232" s="33"/>
      <c r="CD232" s="33">
        <f>IF(CD$202&lt;&gt;"",CD$202,"")</f>
      </c>
      <c r="CE232" s="33"/>
      <c r="CF232" s="33">
        <f>IF(CF$202&lt;&gt;"",CF$202,"")</f>
      </c>
      <c r="CG232" s="33"/>
      <c r="CH232" s="33">
        <f>IF(CH$202&lt;&gt;"",CH$202,"")</f>
      </c>
      <c r="CI232" s="33"/>
      <c r="CJ232" s="33">
        <f>IF(CJ$202&lt;&gt;"",CJ$202,"")</f>
      </c>
      <c r="CK232" s="33"/>
      <c r="CL232" s="33">
        <f>IF(CL$202&lt;&gt;"",CL$202,"")</f>
      </c>
      <c r="CM232" s="33"/>
      <c r="CN232" s="33">
        <f>IF(CN$202&lt;&gt;"",CN$202,"")</f>
      </c>
      <c r="CO232" s="33"/>
      <c r="CP232" s="33">
        <f>IF(CP$202&lt;&gt;"",CP$202,"")</f>
      </c>
      <c r="CQ232" s="33"/>
      <c r="CR232" s="33">
        <f>IF(CR$202&lt;&gt;"",CR$202,"")</f>
      </c>
      <c r="CS232" s="33"/>
      <c r="CT232" s="33">
        <f>IF(CT$202&lt;&gt;"",CT$202,"")</f>
      </c>
      <c r="CU232" s="33"/>
    </row>
    <row r="233" spans="1:100" s="29" customFormat="1" ht="6" customHeight="1">
      <c r="A233" s="29">
        <f>INDEX($D$102:$AI$102,1,$A232)</f>
      </c>
      <c r="B233" s="11"/>
      <c r="C233" s="11"/>
      <c r="D233" s="4">
        <f>IF($A223&gt;=subsidy_start_date,IF($A234&lt;=subsidy_end_date,D224,0),0)</f>
        <v>0</v>
      </c>
      <c r="F233" s="4">
        <f>IF($A223&gt;=subsidy_start_date,IF($A234&lt;=subsidy_end_date,F224,0),0)</f>
        <v>0</v>
      </c>
      <c r="H233" s="4">
        <f>IF($A223&gt;=subsidy_start_date,IF($A234&lt;=subsidy_end_date,H224,0),0)</f>
        <v>0</v>
      </c>
      <c r="J233" s="4">
        <f>IF($A223&gt;=subsidy_start_date,IF($A234&lt;=subsidy_end_date,J224,0),0)</f>
        <v>0</v>
      </c>
      <c r="L233" s="4">
        <f>IF($A223&gt;=subsidy_start_date,IF($A234&lt;=subsidy_end_date,L224,0),0)</f>
        <v>0</v>
      </c>
      <c r="N233" s="4">
        <f>IF($A223&gt;=subsidy_start_date,IF($A234&lt;=subsidy_end_date,N224,0),0)</f>
        <v>0</v>
      </c>
      <c r="P233" s="4">
        <f>IF($A223&gt;=subsidy_start_date,IF($A234&lt;=subsidy_end_date,P224,0),0)</f>
        <v>0</v>
      </c>
      <c r="R233" s="4">
        <f>IF($A223&gt;=subsidy_start_date,IF($A234&lt;=subsidy_end_date,R224,0),0)</f>
        <v>0</v>
      </c>
      <c r="T233" s="4">
        <f>IF($A223&gt;=subsidy_start_date,IF($A234&lt;=subsidy_end_date,T224,0),0)</f>
        <v>0</v>
      </c>
      <c r="V233" s="4">
        <f>IF($A223&gt;=subsidy_start_date,IF($A234&lt;=subsidy_end_date,V224,0),0)</f>
        <v>0</v>
      </c>
      <c r="X233" s="4">
        <f>IF($A223&gt;=subsidy_start_date,IF($A234&lt;=subsidy_end_date,X224,0),0)</f>
        <v>0</v>
      </c>
      <c r="Z233" s="4">
        <f>IF($A223&gt;=subsidy_start_date,IF($A234&lt;=subsidy_end_date,Z224,0),0)</f>
        <v>0</v>
      </c>
      <c r="AB233" s="4">
        <f>IF($A223&gt;=subsidy_start_date,IF($A234&lt;=subsidy_end_date,AB224,0),0)</f>
        <v>0</v>
      </c>
      <c r="AD233" s="4">
        <f>IF($A223&gt;=subsidy_start_date,IF($A234&lt;=subsidy_end_date,AD224,0),0)</f>
        <v>0</v>
      </c>
      <c r="AF233" s="4">
        <f>IF($A223&gt;=subsidy_start_date,IF($A234&lt;=subsidy_end_date,AF224,0),0)</f>
        <v>0</v>
      </c>
      <c r="AH233" s="4">
        <f>IF($A223&gt;=subsidy_start_date,IF($A234&lt;=subsidy_end_date,AH224,0),0)</f>
        <v>0</v>
      </c>
      <c r="AJ233" s="4">
        <f>IF($A223&gt;=subsidy_start_date,IF($A234&lt;=subsidy_end_date,AJ224,0),0)</f>
        <v>0</v>
      </c>
      <c r="AL233" s="4">
        <f>IF($A223&gt;=subsidy_start_date,IF($A234&lt;=subsidy_end_date,AL224,0),0)</f>
        <v>0</v>
      </c>
      <c r="AN233" s="4">
        <f>IF($A223&gt;=subsidy_start_date,IF($A234&lt;=subsidy_end_date,AN224,0),0)</f>
        <v>0</v>
      </c>
      <c r="AP233" s="4">
        <f>IF($A223&gt;=subsidy_start_date,IF($A234&lt;=subsidy_end_date,AP224,0),0)</f>
        <v>0</v>
      </c>
      <c r="AR233" s="4">
        <f>IF($A223&gt;=subsidy_start_date,IF($A234&lt;=subsidy_end_date,AR224,0),0)</f>
        <v>0</v>
      </c>
      <c r="AT233" s="4">
        <f>IF($A223&gt;=subsidy_start_date,IF($A234&lt;=subsidy_end_date,AT224,0),0)</f>
        <v>0</v>
      </c>
      <c r="AV233" s="4">
        <f>IF($A223&gt;=subsidy_start_date,IF($A234&lt;=subsidy_end_date,AV224,0),0)</f>
        <v>0</v>
      </c>
      <c r="AX233" s="4">
        <f>IF($A223&gt;=subsidy_start_date,IF($A234&lt;=subsidy_end_date,AX224,0),0)</f>
        <v>0</v>
      </c>
      <c r="AZ233" s="4">
        <f>IF($A223&gt;=subsidy_start_date,IF($A234&lt;=subsidy_end_date,AZ224,0),0)</f>
        <v>0</v>
      </c>
      <c r="BB233" s="4">
        <f>IF($A223&gt;=subsidy_start_date,IF($A234&lt;=subsidy_end_date,BB224,0),0)</f>
        <v>0</v>
      </c>
      <c r="BD233" s="4">
        <f>IF($A223&gt;=subsidy_start_date,IF($A234&lt;=subsidy_end_date,BD224,0),0)</f>
        <v>0</v>
      </c>
      <c r="BF233" s="4">
        <f>IF($A223&gt;=subsidy_start_date,IF($A234&lt;=subsidy_end_date,BF224,0),0)</f>
        <v>0</v>
      </c>
      <c r="BH233" s="4">
        <f>IF($A223&gt;=subsidy_start_date,IF($A234&lt;=subsidy_end_date,BH224,0),0)</f>
        <v>0</v>
      </c>
      <c r="BJ233" s="4">
        <f>IF($A223&gt;=subsidy_start_date,IF($A234&lt;=subsidy_end_date,BJ224,0),0)</f>
        <v>0</v>
      </c>
      <c r="BL233" s="4">
        <f>IF($A223&gt;=subsidy_start_date,IF($A234&lt;=subsidy_end_date,BL224,0),0)</f>
        <v>0</v>
      </c>
      <c r="BN233" s="4">
        <f>IF($A223&gt;=subsidy_start_date,IF($A234&lt;=subsidy_end_date,BN224,0),0)</f>
        <v>0</v>
      </c>
      <c r="BP233" s="4">
        <f>IF($A223&gt;=subsidy_start_date,IF($A234&lt;=subsidy_end_date,BP224,0),0)</f>
        <v>0</v>
      </c>
      <c r="BR233" s="4">
        <f>IF($A223&gt;=subsidy_start_date,IF($A234&lt;=subsidy_end_date,BR224,0),0)</f>
        <v>0</v>
      </c>
      <c r="BT233" s="4">
        <f>IF($A223&gt;=subsidy_start_date,IF($A234&lt;=subsidy_end_date,BT224,0),0)</f>
        <v>0</v>
      </c>
      <c r="BV233" s="4">
        <f>IF($A223&gt;=subsidy_start_date,IF($A234&lt;=subsidy_end_date,BV224,0),0)</f>
        <v>0</v>
      </c>
      <c r="BX233" s="4">
        <f>IF($A223&gt;=subsidy_start_date,IF($A234&lt;=subsidy_end_date,BX224,0),0)</f>
        <v>0</v>
      </c>
      <c r="BZ233" s="4">
        <f>IF($A223&gt;=subsidy_start_date,IF($A234&lt;=subsidy_end_date,BZ224,0),0)</f>
        <v>0</v>
      </c>
      <c r="CB233" s="4">
        <f>IF($A223&gt;=subsidy_start_date,IF($A234&lt;=subsidy_end_date,CB224,0),0)</f>
        <v>0</v>
      </c>
      <c r="CD233" s="4">
        <f>IF($A223&gt;=subsidy_start_date,IF($A234&lt;=subsidy_end_date,CD224,0),0)</f>
        <v>0</v>
      </c>
      <c r="CF233" s="4">
        <f>IF($A223&gt;=subsidy_start_date,IF($A234&lt;=subsidy_end_date,CF224,0),0)</f>
        <v>0</v>
      </c>
      <c r="CH233" s="4">
        <f>IF($A223&gt;=subsidy_start_date,IF($A234&lt;=subsidy_end_date,CH224,0),0)</f>
        <v>0</v>
      </c>
      <c r="CJ233" s="4">
        <f>IF($A223&gt;=subsidy_start_date,IF($A234&lt;=subsidy_end_date,CJ224,0),0)</f>
        <v>0</v>
      </c>
      <c r="CL233" s="4">
        <f>IF($A223&gt;=subsidy_start_date,IF($A234&lt;=subsidy_end_date,CL224,0),0)</f>
        <v>0</v>
      </c>
      <c r="CN233" s="4">
        <f>IF($A223&gt;=subsidy_start_date,IF($A234&lt;=subsidy_end_date,CN224,0),0)</f>
        <v>0</v>
      </c>
      <c r="CP233" s="4">
        <f>IF($A223&gt;=subsidy_start_date,IF($A234&lt;=subsidy_end_date,CP224,0),0)</f>
        <v>0</v>
      </c>
      <c r="CR233" s="4">
        <f>IF($A223&gt;=subsidy_start_date,IF($A234&lt;=subsidy_end_date,CR224,0),0)</f>
        <v>0</v>
      </c>
      <c r="CT233" s="4">
        <f>IF($A223&gt;=subsidy_start_date,IF($A234&lt;=subsidy_end_date,CT224,0),0)</f>
        <v>0</v>
      </c>
      <c r="CV233" s="4">
        <f>IF($A223&gt;=subsidy_start_date,IF($A234&lt;=subsidy_end_date,CV224,0),0)</f>
        <v>0</v>
      </c>
    </row>
    <row r="234" spans="1:99" s="29" customFormat="1" ht="15" customHeight="1">
      <c r="A234" s="29">
        <f>INDEX($D$103:$AI$103,1,$A232)</f>
      </c>
      <c r="B234" s="8" t="s">
        <v>36</v>
      </c>
      <c r="C234" s="11"/>
      <c r="D234" s="1">
        <f>D233</f>
        <v>0</v>
      </c>
      <c r="E234" s="30"/>
      <c r="F234" s="1">
        <f>F233</f>
        <v>0</v>
      </c>
      <c r="G234" s="30"/>
      <c r="H234" s="1">
        <f>H233</f>
        <v>0</v>
      </c>
      <c r="I234" s="30"/>
      <c r="J234" s="1">
        <f>J233</f>
        <v>0</v>
      </c>
      <c r="K234" s="30"/>
      <c r="L234" s="1">
        <f>L233</f>
        <v>0</v>
      </c>
      <c r="M234" s="30"/>
      <c r="N234" s="1">
        <f>N233</f>
        <v>0</v>
      </c>
      <c r="O234" s="30"/>
      <c r="P234" s="1">
        <f>P233</f>
        <v>0</v>
      </c>
      <c r="Q234" s="30"/>
      <c r="R234" s="1">
        <f>R233</f>
        <v>0</v>
      </c>
      <c r="S234" s="30"/>
      <c r="T234" s="1">
        <f>T233</f>
        <v>0</v>
      </c>
      <c r="U234" s="30"/>
      <c r="V234" s="1">
        <f>V233</f>
        <v>0</v>
      </c>
      <c r="W234" s="30"/>
      <c r="X234" s="1">
        <f>X233</f>
        <v>0</v>
      </c>
      <c r="Y234" s="30"/>
      <c r="Z234" s="1">
        <f>Z233</f>
        <v>0</v>
      </c>
      <c r="AA234" s="30"/>
      <c r="AB234" s="1">
        <f>AB233</f>
        <v>0</v>
      </c>
      <c r="AC234" s="30"/>
      <c r="AD234" s="1">
        <f>AD233</f>
        <v>0</v>
      </c>
      <c r="AE234" s="30"/>
      <c r="AF234" s="1">
        <f>AF233</f>
        <v>0</v>
      </c>
      <c r="AG234" s="30"/>
      <c r="AH234" s="1">
        <f>AH233</f>
        <v>0</v>
      </c>
      <c r="AI234" s="30"/>
      <c r="AJ234" s="1">
        <f>AJ233</f>
        <v>0</v>
      </c>
      <c r="AK234" s="30"/>
      <c r="AL234" s="1">
        <f>AL233</f>
        <v>0</v>
      </c>
      <c r="AM234" s="30"/>
      <c r="AN234" s="1">
        <f>AN233</f>
        <v>0</v>
      </c>
      <c r="AO234" s="30"/>
      <c r="AP234" s="1">
        <f>AP233</f>
        <v>0</v>
      </c>
      <c r="AQ234" s="30"/>
      <c r="AR234" s="1">
        <f>AR233</f>
        <v>0</v>
      </c>
      <c r="AS234" s="30"/>
      <c r="AT234" s="1">
        <f>AT233</f>
        <v>0</v>
      </c>
      <c r="AU234" s="30"/>
      <c r="AV234" s="1">
        <f>AV233</f>
        <v>0</v>
      </c>
      <c r="AW234" s="30"/>
      <c r="AX234" s="1">
        <f>AX233</f>
        <v>0</v>
      </c>
      <c r="AY234" s="30"/>
      <c r="AZ234" s="1">
        <f>AZ233</f>
        <v>0</v>
      </c>
      <c r="BA234" s="30"/>
      <c r="BB234" s="1">
        <f>BB233</f>
        <v>0</v>
      </c>
      <c r="BC234" s="30"/>
      <c r="BD234" s="1">
        <f>BD233</f>
        <v>0</v>
      </c>
      <c r="BE234" s="30"/>
      <c r="BF234" s="1">
        <f>BF233</f>
        <v>0</v>
      </c>
      <c r="BG234" s="30"/>
      <c r="BH234" s="1">
        <f>BH233</f>
        <v>0</v>
      </c>
      <c r="BI234" s="30"/>
      <c r="BJ234" s="1">
        <f>BJ233</f>
        <v>0</v>
      </c>
      <c r="BK234" s="30"/>
      <c r="BL234" s="1">
        <f>BL233</f>
        <v>0</v>
      </c>
      <c r="BM234" s="30"/>
      <c r="BN234" s="1">
        <f>BN233</f>
        <v>0</v>
      </c>
      <c r="BO234" s="30"/>
      <c r="BP234" s="1">
        <f>BP233</f>
        <v>0</v>
      </c>
      <c r="BQ234" s="30"/>
      <c r="BR234" s="1">
        <f>BR233</f>
        <v>0</v>
      </c>
      <c r="BS234" s="30"/>
      <c r="BT234" s="1">
        <f>BT233</f>
        <v>0</v>
      </c>
      <c r="BU234" s="30"/>
      <c r="BV234" s="1">
        <f>BV233</f>
        <v>0</v>
      </c>
      <c r="BW234" s="30"/>
      <c r="BX234" s="1">
        <f>BX233</f>
        <v>0</v>
      </c>
      <c r="BY234" s="30"/>
      <c r="BZ234" s="1">
        <f>BZ233</f>
        <v>0</v>
      </c>
      <c r="CA234" s="30"/>
      <c r="CB234" s="1">
        <f>CB233</f>
        <v>0</v>
      </c>
      <c r="CC234" s="5"/>
      <c r="CD234" s="1">
        <f>CD233</f>
        <v>0</v>
      </c>
      <c r="CE234" s="5"/>
      <c r="CF234" s="1">
        <f>CF233</f>
        <v>0</v>
      </c>
      <c r="CG234" s="5"/>
      <c r="CH234" s="1">
        <f>CH233</f>
        <v>0</v>
      </c>
      <c r="CI234" s="5"/>
      <c r="CJ234" s="1">
        <f>CJ233</f>
        <v>0</v>
      </c>
      <c r="CK234" s="5"/>
      <c r="CL234" s="1">
        <f>CL233</f>
        <v>0</v>
      </c>
      <c r="CM234" s="5"/>
      <c r="CN234" s="1">
        <f>CN233</f>
        <v>0</v>
      </c>
      <c r="CO234" s="5"/>
      <c r="CP234" s="1">
        <f>CP233</f>
        <v>0</v>
      </c>
      <c r="CQ234" s="5"/>
      <c r="CR234" s="1">
        <f>CR233</f>
        <v>0</v>
      </c>
      <c r="CS234" s="5"/>
      <c r="CT234" s="1">
        <f>CT233</f>
        <v>0</v>
      </c>
      <c r="CU234" s="5"/>
    </row>
    <row r="235" spans="2:98" s="29" customFormat="1" ht="6" customHeight="1">
      <c r="B235" s="11"/>
      <c r="C235" s="11"/>
      <c r="D235" s="11"/>
      <c r="F235" s="11"/>
      <c r="H235" s="11"/>
      <c r="J235" s="11"/>
      <c r="L235" s="11"/>
      <c r="N235" s="11"/>
      <c r="P235" s="11"/>
      <c r="R235" s="11"/>
      <c r="T235" s="11"/>
      <c r="V235" s="11"/>
      <c r="X235" s="11"/>
      <c r="Z235" s="11"/>
      <c r="AB235" s="11"/>
      <c r="AD235" s="11"/>
      <c r="AF235" s="11"/>
      <c r="AH235" s="11"/>
      <c r="AJ235" s="11"/>
      <c r="AL235" s="11"/>
      <c r="AN235" s="11"/>
      <c r="AP235" s="11"/>
      <c r="AR235" s="11"/>
      <c r="AT235" s="11"/>
      <c r="AV235" s="11"/>
      <c r="AX235" s="11"/>
      <c r="AZ235" s="11"/>
      <c r="BB235" s="11"/>
      <c r="BD235" s="11"/>
      <c r="BF235" s="11"/>
      <c r="BH235" s="11"/>
      <c r="BJ235" s="11"/>
      <c r="BL235" s="11"/>
      <c r="BN235" s="11"/>
      <c r="BP235" s="11"/>
      <c r="BR235" s="11"/>
      <c r="BT235" s="11"/>
      <c r="BV235" s="11"/>
      <c r="BX235" s="11"/>
      <c r="BZ235" s="11"/>
      <c r="CB235" s="11"/>
      <c r="CD235" s="11"/>
      <c r="CF235" s="11"/>
      <c r="CH235" s="11"/>
      <c r="CJ235" s="11"/>
      <c r="CL235" s="11"/>
      <c r="CN235" s="11"/>
      <c r="CP235" s="11"/>
      <c r="CR235" s="11"/>
      <c r="CT235" s="11"/>
    </row>
    <row r="236" spans="2:99" s="29" customFormat="1" ht="15" customHeight="1">
      <c r="B236" s="8" t="s">
        <v>24</v>
      </c>
      <c r="C236" s="11"/>
      <c r="D236" s="17">
        <f>IF(($A234&lt;subsidy_start_date)+($A233&gt;subsidy_end_date),0,D228)</f>
        <v>0</v>
      </c>
      <c r="E236" s="30"/>
      <c r="F236" s="17">
        <f>IF(($A234&lt;subsidy_start_date)+($A233&gt;subsidy_end_date),0,F228)</f>
        <v>0</v>
      </c>
      <c r="G236" s="30"/>
      <c r="H236" s="17">
        <f>IF(($A234&lt;subsidy_start_date)+($A233&gt;subsidy_end_date),0,H228)</f>
        <v>0</v>
      </c>
      <c r="I236" s="30"/>
      <c r="J236" s="17">
        <f>IF(($A234&lt;subsidy_start_date)+($A233&gt;subsidy_end_date),0,J228)</f>
        <v>0</v>
      </c>
      <c r="K236" s="30"/>
      <c r="L236" s="17">
        <f>IF(($A234&lt;subsidy_start_date)+($A233&gt;subsidy_end_date),0,L228)</f>
        <v>0</v>
      </c>
      <c r="M236" s="30"/>
      <c r="N236" s="17">
        <f>IF(($A234&lt;subsidy_start_date)+($A233&gt;subsidy_end_date),0,N228)</f>
        <v>0</v>
      </c>
      <c r="O236" s="30"/>
      <c r="P236" s="17">
        <f>IF(($A234&lt;subsidy_start_date)+($A233&gt;subsidy_end_date),0,P228)</f>
        <v>0</v>
      </c>
      <c r="Q236" s="30"/>
      <c r="R236" s="17">
        <f>IF(($A234&lt;subsidy_start_date)+($A233&gt;subsidy_end_date),0,R228)</f>
        <v>0</v>
      </c>
      <c r="S236" s="30"/>
      <c r="T236" s="17">
        <f>IF(($A234&lt;subsidy_start_date)+($A233&gt;subsidy_end_date),0,T228)</f>
        <v>0</v>
      </c>
      <c r="U236" s="30"/>
      <c r="V236" s="17">
        <f>IF(($A234&lt;subsidy_start_date)+($A233&gt;subsidy_end_date),0,V228)</f>
        <v>0</v>
      </c>
      <c r="W236" s="30"/>
      <c r="X236" s="17">
        <f>IF(($A234&lt;subsidy_start_date)+($A233&gt;subsidy_end_date),0,X228)</f>
        <v>0</v>
      </c>
      <c r="Y236" s="30"/>
      <c r="Z236" s="17">
        <f>IF(($A234&lt;subsidy_start_date)+($A233&gt;subsidy_end_date),0,Z228)</f>
        <v>0</v>
      </c>
      <c r="AA236" s="30"/>
      <c r="AB236" s="17">
        <f>IF(($A234&lt;subsidy_start_date)+($A233&gt;subsidy_end_date),0,AB228)</f>
        <v>0</v>
      </c>
      <c r="AC236" s="30"/>
      <c r="AD236" s="17">
        <f>IF(($A234&lt;subsidy_start_date)+($A233&gt;subsidy_end_date),0,AD228)</f>
        <v>0</v>
      </c>
      <c r="AE236" s="30"/>
      <c r="AF236" s="17">
        <f>IF(($A234&lt;subsidy_start_date)+($A233&gt;subsidy_end_date),0,AF228)</f>
        <v>0</v>
      </c>
      <c r="AG236" s="30"/>
      <c r="AH236" s="17">
        <f>IF(($A234&lt;subsidy_start_date)+($A233&gt;subsidy_end_date),0,AH228)</f>
        <v>0</v>
      </c>
      <c r="AI236" s="30"/>
      <c r="AJ236" s="17">
        <f>IF(($A234&lt;subsidy_start_date)+($A233&gt;subsidy_end_date),0,AJ228)</f>
        <v>0</v>
      </c>
      <c r="AK236" s="30"/>
      <c r="AL236" s="17">
        <f>IF(($A234&lt;subsidy_start_date)+($A233&gt;subsidy_end_date),0,AL228)</f>
        <v>0</v>
      </c>
      <c r="AM236" s="30"/>
      <c r="AN236" s="17">
        <f>IF(($A234&lt;subsidy_start_date)+($A233&gt;subsidy_end_date),0,AN228)</f>
        <v>0</v>
      </c>
      <c r="AO236" s="30"/>
      <c r="AP236" s="17">
        <f>IF(($A234&lt;subsidy_start_date)+($A233&gt;subsidy_end_date),0,AP228)</f>
        <v>0</v>
      </c>
      <c r="AQ236" s="30"/>
      <c r="AR236" s="17">
        <f>IF(($A234&lt;subsidy_start_date)+($A233&gt;subsidy_end_date),0,AR228)</f>
        <v>0</v>
      </c>
      <c r="AS236" s="30"/>
      <c r="AT236" s="17">
        <f>IF(($A234&lt;subsidy_start_date)+($A233&gt;subsidy_end_date),0,AT228)</f>
        <v>0</v>
      </c>
      <c r="AU236" s="30"/>
      <c r="AV236" s="17">
        <f>IF(($A234&lt;subsidy_start_date)+($A233&gt;subsidy_end_date),0,AV228)</f>
        <v>0</v>
      </c>
      <c r="AW236" s="30"/>
      <c r="AX236" s="17">
        <f>IF(($A234&lt;subsidy_start_date)+($A233&gt;subsidy_end_date),0,AX228)</f>
        <v>0</v>
      </c>
      <c r="AY236" s="30"/>
      <c r="AZ236" s="17">
        <f>IF(($A234&lt;subsidy_start_date)+($A233&gt;subsidy_end_date),0,AZ228)</f>
        <v>0</v>
      </c>
      <c r="BA236" s="30"/>
      <c r="BB236" s="17">
        <f>IF(($A234&lt;subsidy_start_date)+($A233&gt;subsidy_end_date),0,BB228)</f>
        <v>0</v>
      </c>
      <c r="BC236" s="30"/>
      <c r="BD236" s="17">
        <f>IF(($A234&lt;subsidy_start_date)+($A233&gt;subsidy_end_date),0,BD228)</f>
        <v>0</v>
      </c>
      <c r="BE236" s="30"/>
      <c r="BF236" s="17">
        <f>IF(($A234&lt;subsidy_start_date)+($A233&gt;subsidy_end_date),0,BF228)</f>
        <v>0</v>
      </c>
      <c r="BG236" s="30"/>
      <c r="BH236" s="17">
        <f>IF(($A234&lt;subsidy_start_date)+($A233&gt;subsidy_end_date),0,BH228)</f>
        <v>0</v>
      </c>
      <c r="BI236" s="30"/>
      <c r="BJ236" s="17">
        <f>IF(($A234&lt;subsidy_start_date)+($A233&gt;subsidy_end_date),0,BJ228)</f>
        <v>0</v>
      </c>
      <c r="BK236" s="30"/>
      <c r="BL236" s="17">
        <f>IF(($A234&lt;subsidy_start_date)+($A233&gt;subsidy_end_date),0,BL228)</f>
        <v>0</v>
      </c>
      <c r="BM236" s="30"/>
      <c r="BN236" s="17">
        <f>IF(($A234&lt;subsidy_start_date)+($A233&gt;subsidy_end_date),0,BN228)</f>
        <v>0</v>
      </c>
      <c r="BO236" s="30"/>
      <c r="BP236" s="17">
        <f>IF(($A234&lt;subsidy_start_date)+($A233&gt;subsidy_end_date),0,BP228)</f>
        <v>0</v>
      </c>
      <c r="BQ236" s="30"/>
      <c r="BR236" s="17">
        <f>IF(($A234&lt;subsidy_start_date)+($A233&gt;subsidy_end_date),0,BR228)</f>
        <v>0</v>
      </c>
      <c r="BS236" s="30"/>
      <c r="BT236" s="17">
        <f>IF(($A234&lt;subsidy_start_date)+($A233&gt;subsidy_end_date),0,BT228)</f>
        <v>0</v>
      </c>
      <c r="BU236" s="30"/>
      <c r="BV236" s="17">
        <f>IF(($A234&lt;subsidy_start_date)+($A233&gt;subsidy_end_date),0,BV228)</f>
        <v>0</v>
      </c>
      <c r="BW236" s="30"/>
      <c r="BX236" s="17">
        <f>IF(($A234&lt;subsidy_start_date)+($A233&gt;subsidy_end_date),0,BX228)</f>
        <v>0</v>
      </c>
      <c r="BY236" s="30"/>
      <c r="BZ236" s="17">
        <f>IF(($A234&lt;subsidy_start_date)+($A233&gt;subsidy_end_date),0,BZ228)</f>
        <v>0</v>
      </c>
      <c r="CA236" s="30"/>
      <c r="CB236" s="17">
        <f>IF(($A234&lt;subsidy_start_date)+($A233&gt;subsidy_end_date),0,CB228)</f>
        <v>0</v>
      </c>
      <c r="CC236" s="5"/>
      <c r="CD236" s="17">
        <f>IF(($A234&lt;subsidy_start_date)+($A233&gt;subsidy_end_date),0,CD228)</f>
        <v>0</v>
      </c>
      <c r="CE236" s="5"/>
      <c r="CF236" s="17">
        <f>IF(($A234&lt;subsidy_start_date)+($A233&gt;subsidy_end_date),0,CF228)</f>
        <v>0</v>
      </c>
      <c r="CG236" s="5"/>
      <c r="CH236" s="17">
        <f>IF(($A234&lt;subsidy_start_date)+($A233&gt;subsidy_end_date),0,CH228)</f>
        <v>0</v>
      </c>
      <c r="CI236" s="5"/>
      <c r="CJ236" s="17">
        <f>IF(($A234&lt;subsidy_start_date)+($A233&gt;subsidy_end_date),0,CJ228)</f>
        <v>0</v>
      </c>
      <c r="CK236" s="5"/>
      <c r="CL236" s="17">
        <f>IF(($A234&lt;subsidy_start_date)+($A233&gt;subsidy_end_date),0,CL228)</f>
        <v>0</v>
      </c>
      <c r="CM236" s="5"/>
      <c r="CN236" s="17">
        <f>IF(($A234&lt;subsidy_start_date)+($A233&gt;subsidy_end_date),0,CN228)</f>
        <v>0</v>
      </c>
      <c r="CO236" s="5"/>
      <c r="CP236" s="17">
        <f>IF(($A234&lt;subsidy_start_date)+($A233&gt;subsidy_end_date),0,CP228)</f>
        <v>0</v>
      </c>
      <c r="CQ236" s="5"/>
      <c r="CR236" s="17">
        <f>IF(($A234&lt;subsidy_start_date)+($A233&gt;subsidy_end_date),0,CR228)</f>
        <v>0</v>
      </c>
      <c r="CS236" s="5"/>
      <c r="CT236" s="17">
        <f>IF(($A234&lt;subsidy_start_date)+($A233&gt;subsidy_end_date),0,CT228)</f>
        <v>0</v>
      </c>
      <c r="CU236" s="5"/>
    </row>
    <row r="237" spans="2:99" s="29" customFormat="1" ht="15" customHeight="1">
      <c r="B237" s="7" t="s">
        <v>34</v>
      </c>
      <c r="C237" s="11"/>
      <c r="D237" s="17">
        <f>-MIN(D236,D234*subsidy_rate)</f>
        <v>0</v>
      </c>
      <c r="E237" s="30"/>
      <c r="F237" s="17">
        <f>-MIN(F236,F234*subsidy_rate)</f>
        <v>0</v>
      </c>
      <c r="G237" s="30"/>
      <c r="H237" s="17">
        <f>-MIN(H236,H234*subsidy_rate)</f>
        <v>0</v>
      </c>
      <c r="I237" s="30"/>
      <c r="J237" s="17">
        <f>-MIN(J236,J234*subsidy_rate)</f>
        <v>0</v>
      </c>
      <c r="K237" s="30"/>
      <c r="L237" s="17">
        <f>-MIN(L236,L234*subsidy_rate)</f>
        <v>0</v>
      </c>
      <c r="M237" s="30"/>
      <c r="N237" s="17">
        <f>-MIN(N236,N234*subsidy_rate)</f>
        <v>0</v>
      </c>
      <c r="O237" s="30"/>
      <c r="P237" s="17">
        <f>-MIN(P236,P234*subsidy_rate)</f>
        <v>0</v>
      </c>
      <c r="Q237" s="30"/>
      <c r="R237" s="17">
        <f>-MIN(R236,R234*subsidy_rate)</f>
        <v>0</v>
      </c>
      <c r="S237" s="30"/>
      <c r="T237" s="17">
        <f>-MIN(T236,T234*subsidy_rate)</f>
        <v>0</v>
      </c>
      <c r="U237" s="30"/>
      <c r="V237" s="17">
        <f>-MIN(V236,V234*subsidy_rate)</f>
        <v>0</v>
      </c>
      <c r="W237" s="30"/>
      <c r="X237" s="17">
        <f>-MIN(X236,X234*subsidy_rate)</f>
        <v>0</v>
      </c>
      <c r="Y237" s="30"/>
      <c r="Z237" s="17">
        <f>-MIN(Z236,Z234*subsidy_rate)</f>
        <v>0</v>
      </c>
      <c r="AA237" s="30"/>
      <c r="AB237" s="17">
        <f>-MIN(AB236,AB234*subsidy_rate)</f>
        <v>0</v>
      </c>
      <c r="AC237" s="30"/>
      <c r="AD237" s="17">
        <f>-MIN(AD236,AD234*subsidy_rate)</f>
        <v>0</v>
      </c>
      <c r="AE237" s="30"/>
      <c r="AF237" s="17">
        <f>-MIN(AF236,AF234*subsidy_rate)</f>
        <v>0</v>
      </c>
      <c r="AG237" s="30"/>
      <c r="AH237" s="17">
        <f>-MIN(AH236,AH234*subsidy_rate)</f>
        <v>0</v>
      </c>
      <c r="AI237" s="30"/>
      <c r="AJ237" s="17">
        <f>-MIN(AJ236,AJ234*subsidy_rate)</f>
        <v>0</v>
      </c>
      <c r="AK237" s="30"/>
      <c r="AL237" s="17">
        <f>-MIN(AL236,AL234*subsidy_rate)</f>
        <v>0</v>
      </c>
      <c r="AM237" s="30"/>
      <c r="AN237" s="17">
        <f>-MIN(AN236,AN234*subsidy_rate)</f>
        <v>0</v>
      </c>
      <c r="AO237" s="30"/>
      <c r="AP237" s="17">
        <f>-MIN(AP236,AP234*subsidy_rate)</f>
        <v>0</v>
      </c>
      <c r="AQ237" s="30"/>
      <c r="AR237" s="17">
        <f>-MIN(AR236,AR234*subsidy_rate)</f>
        <v>0</v>
      </c>
      <c r="AS237" s="30"/>
      <c r="AT237" s="17">
        <f>-MIN(AT236,AT234*subsidy_rate)</f>
        <v>0</v>
      </c>
      <c r="AU237" s="30"/>
      <c r="AV237" s="17">
        <f>-MIN(AV236,AV234*subsidy_rate)</f>
        <v>0</v>
      </c>
      <c r="AW237" s="30"/>
      <c r="AX237" s="17">
        <f>-MIN(AX236,AX234*subsidy_rate)</f>
        <v>0</v>
      </c>
      <c r="AY237" s="30"/>
      <c r="AZ237" s="17">
        <f>-MIN(AZ236,AZ234*subsidy_rate)</f>
        <v>0</v>
      </c>
      <c r="BA237" s="30"/>
      <c r="BB237" s="17">
        <f>-MIN(BB236,BB234*subsidy_rate)</f>
        <v>0</v>
      </c>
      <c r="BC237" s="30"/>
      <c r="BD237" s="17">
        <f>-MIN(BD236,BD234*subsidy_rate)</f>
        <v>0</v>
      </c>
      <c r="BE237" s="30"/>
      <c r="BF237" s="17">
        <f>-MIN(BF236,BF234*subsidy_rate)</f>
        <v>0</v>
      </c>
      <c r="BG237" s="30"/>
      <c r="BH237" s="17">
        <f>-MIN(BH236,BH234*subsidy_rate)</f>
        <v>0</v>
      </c>
      <c r="BI237" s="30"/>
      <c r="BJ237" s="17">
        <f>-MIN(BJ236,BJ234*subsidy_rate)</f>
        <v>0</v>
      </c>
      <c r="BK237" s="30"/>
      <c r="BL237" s="17">
        <f>-MIN(BL236,BL234*subsidy_rate)</f>
        <v>0</v>
      </c>
      <c r="BM237" s="30"/>
      <c r="BN237" s="17">
        <f>-MIN(BN236,BN234*subsidy_rate)</f>
        <v>0</v>
      </c>
      <c r="BO237" s="30"/>
      <c r="BP237" s="17">
        <f>-MIN(BP236,BP234*subsidy_rate)</f>
        <v>0</v>
      </c>
      <c r="BQ237" s="30"/>
      <c r="BR237" s="17">
        <f>-MIN(BR236,BR234*subsidy_rate)</f>
        <v>0</v>
      </c>
      <c r="BS237" s="30"/>
      <c r="BT237" s="17">
        <f>-MIN(BT236,BT234*subsidy_rate)</f>
        <v>0</v>
      </c>
      <c r="BU237" s="30"/>
      <c r="BV237" s="17">
        <f>-MIN(BV236,BV234*subsidy_rate)</f>
        <v>0</v>
      </c>
      <c r="BW237" s="30"/>
      <c r="BX237" s="17">
        <f>-MIN(BX236,BX234*subsidy_rate)</f>
        <v>0</v>
      </c>
      <c r="BY237" s="30"/>
      <c r="BZ237" s="17">
        <f>-MIN(BZ236,BZ234*subsidy_rate)</f>
        <v>0</v>
      </c>
      <c r="CA237" s="30"/>
      <c r="CB237" s="17">
        <f>-MIN(CB236,CB234*subsidy_rate)</f>
        <v>0</v>
      </c>
      <c r="CC237" s="5"/>
      <c r="CD237" s="17">
        <f>-MIN(CD236,CD234*subsidy_rate)</f>
        <v>0</v>
      </c>
      <c r="CE237" s="5"/>
      <c r="CF237" s="17">
        <f>-MIN(CF236,CF234*subsidy_rate)</f>
        <v>0</v>
      </c>
      <c r="CG237" s="5"/>
      <c r="CH237" s="17">
        <f>-MIN(CH236,CH234*subsidy_rate)</f>
        <v>0</v>
      </c>
      <c r="CI237" s="5"/>
      <c r="CJ237" s="17">
        <f>-MIN(CJ236,CJ234*subsidy_rate)</f>
        <v>0</v>
      </c>
      <c r="CK237" s="5"/>
      <c r="CL237" s="17">
        <f>-MIN(CL236,CL234*subsidy_rate)</f>
        <v>0</v>
      </c>
      <c r="CM237" s="5"/>
      <c r="CN237" s="17">
        <f>-MIN(CN236,CN234*subsidy_rate)</f>
        <v>0</v>
      </c>
      <c r="CO237" s="5"/>
      <c r="CP237" s="17">
        <f>-MIN(CP236,CP234*subsidy_rate)</f>
        <v>0</v>
      </c>
      <c r="CQ237" s="5"/>
      <c r="CR237" s="17">
        <f>-MIN(CR236,CR234*subsidy_rate)</f>
        <v>0</v>
      </c>
      <c r="CS237" s="5"/>
      <c r="CT237" s="17">
        <f>-MIN(CT236,CT234*subsidy_rate)</f>
        <v>0</v>
      </c>
      <c r="CU237" s="5"/>
    </row>
    <row r="238" spans="2:99" s="29" customFormat="1" ht="15" customHeight="1">
      <c r="B238" s="8" t="str">
        <f>IF(A234&gt;=subsidy_end_date,"Wage subsidy expired","Wage subsidy available next period")</f>
        <v>Wage subsidy expired</v>
      </c>
      <c r="C238" s="11"/>
      <c r="D238" s="17">
        <f>D236+D237</f>
        <v>0</v>
      </c>
      <c r="E238" s="30"/>
      <c r="F238" s="17">
        <f>F236+F237</f>
        <v>0</v>
      </c>
      <c r="G238" s="30"/>
      <c r="H238" s="17">
        <f>H236+H237</f>
        <v>0</v>
      </c>
      <c r="I238" s="30"/>
      <c r="J238" s="17">
        <f>J236+J237</f>
        <v>0</v>
      </c>
      <c r="K238" s="30"/>
      <c r="L238" s="17">
        <f>L236+L237</f>
        <v>0</v>
      </c>
      <c r="M238" s="30"/>
      <c r="N238" s="17">
        <f>N236+N237</f>
        <v>0</v>
      </c>
      <c r="O238" s="30"/>
      <c r="P238" s="17">
        <f>P236+P237</f>
        <v>0</v>
      </c>
      <c r="Q238" s="30"/>
      <c r="R238" s="17">
        <f>R236+R237</f>
        <v>0</v>
      </c>
      <c r="S238" s="30"/>
      <c r="T238" s="17">
        <f>T236+T237</f>
        <v>0</v>
      </c>
      <c r="U238" s="30"/>
      <c r="V238" s="17">
        <f>V236+V237</f>
        <v>0</v>
      </c>
      <c r="W238" s="30"/>
      <c r="X238" s="17">
        <f>X236+X237</f>
        <v>0</v>
      </c>
      <c r="Y238" s="30"/>
      <c r="Z238" s="17">
        <f>Z236+Z237</f>
        <v>0</v>
      </c>
      <c r="AA238" s="30"/>
      <c r="AB238" s="17">
        <f>AB236+AB237</f>
        <v>0</v>
      </c>
      <c r="AC238" s="30"/>
      <c r="AD238" s="17">
        <f>AD236+AD237</f>
        <v>0</v>
      </c>
      <c r="AE238" s="30"/>
      <c r="AF238" s="17">
        <f>AF236+AF237</f>
        <v>0</v>
      </c>
      <c r="AG238" s="30"/>
      <c r="AH238" s="17">
        <f>AH236+AH237</f>
        <v>0</v>
      </c>
      <c r="AI238" s="30"/>
      <c r="AJ238" s="17">
        <f>AJ236+AJ237</f>
        <v>0</v>
      </c>
      <c r="AK238" s="30"/>
      <c r="AL238" s="17">
        <f>AL236+AL237</f>
        <v>0</v>
      </c>
      <c r="AM238" s="30"/>
      <c r="AN238" s="17">
        <f>AN236+AN237</f>
        <v>0</v>
      </c>
      <c r="AO238" s="30"/>
      <c r="AP238" s="17">
        <f>AP236+AP237</f>
        <v>0</v>
      </c>
      <c r="AQ238" s="30"/>
      <c r="AR238" s="17">
        <f>AR236+AR237</f>
        <v>0</v>
      </c>
      <c r="AS238" s="30"/>
      <c r="AT238" s="17">
        <f>AT236+AT237</f>
        <v>0</v>
      </c>
      <c r="AU238" s="30"/>
      <c r="AV238" s="17">
        <f>AV236+AV237</f>
        <v>0</v>
      </c>
      <c r="AW238" s="30"/>
      <c r="AX238" s="17">
        <f>AX236+AX237</f>
        <v>0</v>
      </c>
      <c r="AY238" s="30"/>
      <c r="AZ238" s="17">
        <f>AZ236+AZ237</f>
        <v>0</v>
      </c>
      <c r="BA238" s="30"/>
      <c r="BB238" s="17">
        <f>BB236+BB237</f>
        <v>0</v>
      </c>
      <c r="BC238" s="30"/>
      <c r="BD238" s="17">
        <f>BD236+BD237</f>
        <v>0</v>
      </c>
      <c r="BE238" s="30"/>
      <c r="BF238" s="17">
        <f>BF236+BF237</f>
        <v>0</v>
      </c>
      <c r="BG238" s="30"/>
      <c r="BH238" s="17">
        <f>BH236+BH237</f>
        <v>0</v>
      </c>
      <c r="BI238" s="30"/>
      <c r="BJ238" s="17">
        <f>BJ236+BJ237</f>
        <v>0</v>
      </c>
      <c r="BK238" s="30"/>
      <c r="BL238" s="17">
        <f>BL236+BL237</f>
        <v>0</v>
      </c>
      <c r="BM238" s="30"/>
      <c r="BN238" s="17">
        <f>BN236+BN237</f>
        <v>0</v>
      </c>
      <c r="BO238" s="30"/>
      <c r="BP238" s="17">
        <f>BP236+BP237</f>
        <v>0</v>
      </c>
      <c r="BQ238" s="30"/>
      <c r="BR238" s="17">
        <f>BR236+BR237</f>
        <v>0</v>
      </c>
      <c r="BS238" s="30"/>
      <c r="BT238" s="17">
        <f>BT236+BT237</f>
        <v>0</v>
      </c>
      <c r="BU238" s="30"/>
      <c r="BV238" s="17">
        <f>BV236+BV237</f>
        <v>0</v>
      </c>
      <c r="BW238" s="30"/>
      <c r="BX238" s="17">
        <f>BX236+BX237</f>
        <v>0</v>
      </c>
      <c r="BY238" s="30"/>
      <c r="BZ238" s="17">
        <f>BZ236+BZ237</f>
        <v>0</v>
      </c>
      <c r="CA238" s="30"/>
      <c r="CB238" s="17">
        <f>CB236+CB237</f>
        <v>0</v>
      </c>
      <c r="CC238" s="5"/>
      <c r="CD238" s="17">
        <f>CD236+CD237</f>
        <v>0</v>
      </c>
      <c r="CE238" s="5"/>
      <c r="CF238" s="17">
        <f>CF236+CF237</f>
        <v>0</v>
      </c>
      <c r="CG238" s="5"/>
      <c r="CH238" s="17">
        <f>CH236+CH237</f>
        <v>0</v>
      </c>
      <c r="CI238" s="5"/>
      <c r="CJ238" s="17">
        <f>CJ236+CJ237</f>
        <v>0</v>
      </c>
      <c r="CK238" s="5"/>
      <c r="CL238" s="17">
        <f>CL236+CL237</f>
        <v>0</v>
      </c>
      <c r="CM238" s="5"/>
      <c r="CN238" s="17">
        <f>CN236+CN237</f>
        <v>0</v>
      </c>
      <c r="CO238" s="5"/>
      <c r="CP238" s="17">
        <f>CP236+CP237</f>
        <v>0</v>
      </c>
      <c r="CQ238" s="5"/>
      <c r="CR238" s="17">
        <f>CR236+CR237</f>
        <v>0</v>
      </c>
      <c r="CS238" s="5"/>
      <c r="CT238" s="17">
        <f>CT236+CT237</f>
        <v>0</v>
      </c>
      <c r="CU238" s="5"/>
    </row>
    <row r="239" spans="2:99" s="29" customFormat="1" ht="15" customHeight="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c r="AA239" s="11"/>
      <c r="AB239" s="11"/>
      <c r="AC239" s="11"/>
      <c r="AD239" s="11"/>
      <c r="AE239" s="11"/>
      <c r="AF239" s="11"/>
      <c r="AG239" s="11"/>
      <c r="AH239" s="11"/>
      <c r="AI239" s="11"/>
      <c r="AJ239" s="11"/>
      <c r="AK239" s="11"/>
      <c r="AL239" s="11"/>
      <c r="AM239" s="11"/>
      <c r="AN239" s="11"/>
      <c r="AO239" s="11"/>
      <c r="AP239" s="11"/>
      <c r="AQ239" s="11"/>
      <c r="AR239" s="11"/>
      <c r="AS239" s="11"/>
      <c r="AT239" s="11"/>
      <c r="AU239" s="11"/>
      <c r="AV239" s="11"/>
      <c r="AW239" s="11"/>
      <c r="AX239" s="11"/>
      <c r="AY239" s="11"/>
      <c r="AZ239" s="11"/>
      <c r="BA239" s="11"/>
      <c r="BB239" s="11"/>
      <c r="BC239" s="11"/>
      <c r="BD239" s="11"/>
      <c r="BE239" s="11"/>
      <c r="BF239" s="11"/>
      <c r="BG239" s="11"/>
      <c r="BH239" s="11"/>
      <c r="BI239" s="11"/>
      <c r="BJ239" s="11"/>
      <c r="BK239" s="11"/>
      <c r="BL239" s="11"/>
      <c r="BM239" s="11"/>
      <c r="BN239" s="11"/>
      <c r="BO239" s="11"/>
      <c r="BP239" s="11"/>
      <c r="BQ239" s="11"/>
      <c r="BR239" s="11"/>
      <c r="BS239" s="11"/>
      <c r="BT239" s="11"/>
      <c r="BU239" s="11"/>
      <c r="BV239" s="11"/>
      <c r="BW239" s="11"/>
      <c r="BX239" s="11"/>
      <c r="BY239" s="11"/>
      <c r="BZ239" s="11"/>
      <c r="CA239" s="11"/>
      <c r="CB239" s="11"/>
      <c r="CC239" s="11"/>
      <c r="CD239" s="11"/>
      <c r="CE239" s="11"/>
      <c r="CF239" s="11"/>
      <c r="CG239" s="11"/>
      <c r="CH239" s="11"/>
      <c r="CI239" s="11"/>
      <c r="CJ239" s="11"/>
      <c r="CK239" s="11"/>
      <c r="CL239" s="11"/>
      <c r="CM239" s="11"/>
      <c r="CN239" s="11"/>
      <c r="CO239" s="11"/>
      <c r="CP239" s="11"/>
      <c r="CQ239" s="11"/>
      <c r="CR239" s="11"/>
      <c r="CS239" s="11"/>
      <c r="CT239" s="11"/>
      <c r="CU239" s="11"/>
    </row>
    <row r="240" s="29" customFormat="1" ht="15" customHeight="1"/>
    <row r="241" s="29" customFormat="1" ht="15" customHeight="1" hidden="1">
      <c r="B241"/>
    </row>
    <row r="242" spans="1:99" s="29" customFormat="1" ht="15" customHeight="1">
      <c r="A242" s="29">
        <f>A232+2</f>
        <v>9</v>
      </c>
      <c r="B242" s="28">
        <f>IF($D$102,TEXT($A243,"mmmm d")&amp;" to "&amp;TEXT($A244,"mmmm d"),"")</f>
      </c>
      <c r="C242" s="11"/>
      <c r="D242" s="33" t="str">
        <f>IF(D$202&lt;&gt;"",D$202,"")</f>
        <v>Employee 1</v>
      </c>
      <c r="E242" s="33"/>
      <c r="F242" s="33">
        <f>IF(F$202&lt;&gt;"",F$202,"")</f>
      </c>
      <c r="G242" s="33"/>
      <c r="H242" s="33">
        <f>IF(H$202&lt;&gt;"",H$202,"")</f>
      </c>
      <c r="I242" s="33"/>
      <c r="J242" s="33">
        <f>IF(J$202&lt;&gt;"",J$202,"")</f>
      </c>
      <c r="K242" s="33"/>
      <c r="L242" s="33">
        <f>IF(L$202&lt;&gt;"",L$202,"")</f>
      </c>
      <c r="M242" s="33"/>
      <c r="N242" s="33">
        <f>IF(N$202&lt;&gt;"",N$202,"")</f>
      </c>
      <c r="O242" s="33"/>
      <c r="P242" s="33">
        <f>IF(P$202&lt;&gt;"",P$202,"")</f>
      </c>
      <c r="Q242" s="33"/>
      <c r="R242" s="33">
        <f>IF(R$202&lt;&gt;"",R$202,"")</f>
      </c>
      <c r="S242" s="33"/>
      <c r="T242" s="33">
        <f>IF(T$202&lt;&gt;"",T$202,"")</f>
      </c>
      <c r="U242" s="33"/>
      <c r="V242" s="33">
        <f>IF(V$202&lt;&gt;"",V$202,"")</f>
      </c>
      <c r="W242" s="33"/>
      <c r="X242" s="33">
        <f>IF(X$202&lt;&gt;"",X$202,"")</f>
      </c>
      <c r="Y242" s="33"/>
      <c r="Z242" s="33">
        <f>IF(Z$202&lt;&gt;"",Z$202,"")</f>
      </c>
      <c r="AA242" s="33"/>
      <c r="AB242" s="33">
        <f>IF(AB$202&lt;&gt;"",AB$202,"")</f>
      </c>
      <c r="AC242" s="33"/>
      <c r="AD242" s="33">
        <f>IF(AD$202&lt;&gt;"",AD$202,"")</f>
      </c>
      <c r="AE242" s="33"/>
      <c r="AF242" s="33">
        <f>IF(AF$202&lt;&gt;"",AF$202,"")</f>
      </c>
      <c r="AG242" s="33"/>
      <c r="AH242" s="33">
        <f>IF(AH$202&lt;&gt;"",AH$202,"")</f>
      </c>
      <c r="AI242" s="33"/>
      <c r="AJ242" s="33">
        <f>IF(AJ$202&lt;&gt;"",AJ$202,"")</f>
      </c>
      <c r="AK242" s="33"/>
      <c r="AL242" s="33">
        <f>IF(AL$202&lt;&gt;"",AL$202,"")</f>
      </c>
      <c r="AM242" s="33"/>
      <c r="AN242" s="33">
        <f>IF(AN$202&lt;&gt;"",AN$202,"")</f>
      </c>
      <c r="AO242" s="33"/>
      <c r="AP242" s="33">
        <f>IF(AP$202&lt;&gt;"",AP$202,"")</f>
      </c>
      <c r="AQ242" s="33"/>
      <c r="AR242" s="33">
        <f>IF(AR$202&lt;&gt;"",AR$202,"")</f>
      </c>
      <c r="AS242" s="33"/>
      <c r="AT242" s="33">
        <f>IF(AT$202&lt;&gt;"",AT$202,"")</f>
      </c>
      <c r="AU242" s="33"/>
      <c r="AV242" s="33">
        <f>IF(AV$202&lt;&gt;"",AV$202,"")</f>
      </c>
      <c r="AW242" s="33"/>
      <c r="AX242" s="33">
        <f>IF(AX$202&lt;&gt;"",AX$202,"")</f>
      </c>
      <c r="AY242" s="33"/>
      <c r="AZ242" s="33">
        <f>IF(AZ$202&lt;&gt;"",AZ$202,"")</f>
      </c>
      <c r="BA242" s="33"/>
      <c r="BB242" s="33">
        <f>IF(BB$202&lt;&gt;"",BB$202,"")</f>
      </c>
      <c r="BC242" s="33"/>
      <c r="BD242" s="33">
        <f>IF(BD$202&lt;&gt;"",BD$202,"")</f>
      </c>
      <c r="BE242" s="33"/>
      <c r="BF242" s="33">
        <f>IF(BF$202&lt;&gt;"",BF$202,"")</f>
      </c>
      <c r="BG242" s="33"/>
      <c r="BH242" s="33">
        <f>IF(BH$202&lt;&gt;"",BH$202,"")</f>
      </c>
      <c r="BI242" s="33"/>
      <c r="BJ242" s="33">
        <f>IF(BJ$202&lt;&gt;"",BJ$202,"")</f>
      </c>
      <c r="BK242" s="33"/>
      <c r="BL242" s="33">
        <f>IF(BL$202&lt;&gt;"",BL$202,"")</f>
      </c>
      <c r="BM242" s="33"/>
      <c r="BN242" s="33">
        <f>IF(BN$202&lt;&gt;"",BN$202,"")</f>
      </c>
      <c r="BO242" s="33"/>
      <c r="BP242" s="33">
        <f>IF(BP$202&lt;&gt;"",BP$202,"")</f>
      </c>
      <c r="BQ242" s="33"/>
      <c r="BR242" s="33">
        <f>IF(BR$202&lt;&gt;"",BR$202,"")</f>
      </c>
      <c r="BS242" s="33"/>
      <c r="BT242" s="33">
        <f>IF(BT$202&lt;&gt;"",BT$202,"")</f>
      </c>
      <c r="BU242" s="33"/>
      <c r="BV242" s="33">
        <f>IF(BV$202&lt;&gt;"",BV$202,"")</f>
      </c>
      <c r="BW242" s="33"/>
      <c r="BX242" s="33">
        <f>IF(BX$202&lt;&gt;"",BX$202,"")</f>
      </c>
      <c r="BY242" s="33"/>
      <c r="BZ242" s="33">
        <f>IF(BZ$202&lt;&gt;"",BZ$202,"")</f>
      </c>
      <c r="CA242" s="33"/>
      <c r="CB242" s="33">
        <f>IF(CB$202&lt;&gt;"",CB$202,"")</f>
      </c>
      <c r="CC242" s="33"/>
      <c r="CD242" s="33">
        <f>IF(CD$202&lt;&gt;"",CD$202,"")</f>
      </c>
      <c r="CE242" s="33"/>
      <c r="CF242" s="33">
        <f>IF(CF$202&lt;&gt;"",CF$202,"")</f>
      </c>
      <c r="CG242" s="33"/>
      <c r="CH242" s="33">
        <f>IF(CH$202&lt;&gt;"",CH$202,"")</f>
      </c>
      <c r="CI242" s="33"/>
      <c r="CJ242" s="33">
        <f>IF(CJ$202&lt;&gt;"",CJ$202,"")</f>
      </c>
      <c r="CK242" s="33"/>
      <c r="CL242" s="33">
        <f>IF(CL$202&lt;&gt;"",CL$202,"")</f>
      </c>
      <c r="CM242" s="33"/>
      <c r="CN242" s="33">
        <f>IF(CN$202&lt;&gt;"",CN$202,"")</f>
      </c>
      <c r="CO242" s="33"/>
      <c r="CP242" s="33">
        <f>IF(CP$202&lt;&gt;"",CP$202,"")</f>
      </c>
      <c r="CQ242" s="33"/>
      <c r="CR242" s="33">
        <f>IF(CR$202&lt;&gt;"",CR$202,"")</f>
      </c>
      <c r="CS242" s="33"/>
      <c r="CT242" s="33">
        <f>IF(CT$202&lt;&gt;"",CT$202,"")</f>
      </c>
      <c r="CU242" s="33"/>
    </row>
    <row r="243" spans="1:100" s="29" customFormat="1" ht="6" customHeight="1">
      <c r="A243" s="29">
        <f>INDEX($D$102:$AI$102,1,$A242)</f>
      </c>
      <c r="B243" s="11"/>
      <c r="C243" s="11"/>
      <c r="D243" s="4">
        <f>IF($A233&gt;=subsidy_start_date,IF($A244&lt;=subsidy_end_date,D234,0),0)</f>
        <v>0</v>
      </c>
      <c r="F243" s="4">
        <f>IF($A233&gt;=subsidy_start_date,IF($A244&lt;=subsidy_end_date,F234,0),0)</f>
        <v>0</v>
      </c>
      <c r="H243" s="4">
        <f>IF($A233&gt;=subsidy_start_date,IF($A244&lt;=subsidy_end_date,H234,0),0)</f>
        <v>0</v>
      </c>
      <c r="J243" s="4">
        <f>IF($A233&gt;=subsidy_start_date,IF($A244&lt;=subsidy_end_date,J234,0),0)</f>
        <v>0</v>
      </c>
      <c r="L243" s="4">
        <f>IF($A233&gt;=subsidy_start_date,IF($A244&lt;=subsidy_end_date,L234,0),0)</f>
        <v>0</v>
      </c>
      <c r="N243" s="4">
        <f>IF($A233&gt;=subsidy_start_date,IF($A244&lt;=subsidy_end_date,N234,0),0)</f>
        <v>0</v>
      </c>
      <c r="P243" s="4">
        <f>IF($A233&gt;=subsidy_start_date,IF($A244&lt;=subsidy_end_date,P234,0),0)</f>
        <v>0</v>
      </c>
      <c r="R243" s="4">
        <f>IF($A233&gt;=subsidy_start_date,IF($A244&lt;=subsidy_end_date,R234,0),0)</f>
        <v>0</v>
      </c>
      <c r="T243" s="4">
        <f>IF($A233&gt;=subsidy_start_date,IF($A244&lt;=subsidy_end_date,T234,0),0)</f>
        <v>0</v>
      </c>
      <c r="V243" s="4">
        <f>IF($A233&gt;=subsidy_start_date,IF($A244&lt;=subsidy_end_date,V234,0),0)</f>
        <v>0</v>
      </c>
      <c r="X243" s="4">
        <f>IF($A233&gt;=subsidy_start_date,IF($A244&lt;=subsidy_end_date,X234,0),0)</f>
        <v>0</v>
      </c>
      <c r="Z243" s="4">
        <f>IF($A233&gt;=subsidy_start_date,IF($A244&lt;=subsidy_end_date,Z234,0),0)</f>
        <v>0</v>
      </c>
      <c r="AB243" s="4">
        <f>IF($A233&gt;=subsidy_start_date,IF($A244&lt;=subsidy_end_date,AB234,0),0)</f>
        <v>0</v>
      </c>
      <c r="AD243" s="4">
        <f>IF($A233&gt;=subsidy_start_date,IF($A244&lt;=subsidy_end_date,AD234,0),0)</f>
        <v>0</v>
      </c>
      <c r="AF243" s="4">
        <f>IF($A233&gt;=subsidy_start_date,IF($A244&lt;=subsidy_end_date,AF234,0),0)</f>
        <v>0</v>
      </c>
      <c r="AH243" s="4">
        <f>IF($A233&gt;=subsidy_start_date,IF($A244&lt;=subsidy_end_date,AH234,0),0)</f>
        <v>0</v>
      </c>
      <c r="AJ243" s="4">
        <f>IF($A233&gt;=subsidy_start_date,IF($A244&lt;=subsidy_end_date,AJ234,0),0)</f>
        <v>0</v>
      </c>
      <c r="AL243" s="4">
        <f>IF($A233&gt;=subsidy_start_date,IF($A244&lt;=subsidy_end_date,AL234,0),0)</f>
        <v>0</v>
      </c>
      <c r="AN243" s="4">
        <f>IF($A233&gt;=subsidy_start_date,IF($A244&lt;=subsidy_end_date,AN234,0),0)</f>
        <v>0</v>
      </c>
      <c r="AP243" s="4">
        <f>IF($A233&gt;=subsidy_start_date,IF($A244&lt;=subsidy_end_date,AP234,0),0)</f>
        <v>0</v>
      </c>
      <c r="AR243" s="4">
        <f>IF($A233&gt;=subsidy_start_date,IF($A244&lt;=subsidy_end_date,AR234,0),0)</f>
        <v>0</v>
      </c>
      <c r="AT243" s="4">
        <f>IF($A233&gt;=subsidy_start_date,IF($A244&lt;=subsidy_end_date,AT234,0),0)</f>
        <v>0</v>
      </c>
      <c r="AV243" s="4">
        <f>IF($A233&gt;=subsidy_start_date,IF($A244&lt;=subsidy_end_date,AV234,0),0)</f>
        <v>0</v>
      </c>
      <c r="AX243" s="4">
        <f>IF($A233&gt;=subsidy_start_date,IF($A244&lt;=subsidy_end_date,AX234,0),0)</f>
        <v>0</v>
      </c>
      <c r="AZ243" s="4">
        <f>IF($A233&gt;=subsidy_start_date,IF($A244&lt;=subsidy_end_date,AZ234,0),0)</f>
        <v>0</v>
      </c>
      <c r="BB243" s="4">
        <f>IF($A233&gt;=subsidy_start_date,IF($A244&lt;=subsidy_end_date,BB234,0),0)</f>
        <v>0</v>
      </c>
      <c r="BD243" s="4">
        <f>IF($A233&gt;=subsidy_start_date,IF($A244&lt;=subsidy_end_date,BD234,0),0)</f>
        <v>0</v>
      </c>
      <c r="BF243" s="4">
        <f>IF($A233&gt;=subsidy_start_date,IF($A244&lt;=subsidy_end_date,BF234,0),0)</f>
        <v>0</v>
      </c>
      <c r="BH243" s="4">
        <f>IF($A233&gt;=subsidy_start_date,IF($A244&lt;=subsidy_end_date,BH234,0),0)</f>
        <v>0</v>
      </c>
      <c r="BJ243" s="4">
        <f>IF($A233&gt;=subsidy_start_date,IF($A244&lt;=subsidy_end_date,BJ234,0),0)</f>
        <v>0</v>
      </c>
      <c r="BL243" s="4">
        <f>IF($A233&gt;=subsidy_start_date,IF($A244&lt;=subsidy_end_date,BL234,0),0)</f>
        <v>0</v>
      </c>
      <c r="BN243" s="4">
        <f>IF($A233&gt;=subsidy_start_date,IF($A244&lt;=subsidy_end_date,BN234,0),0)</f>
        <v>0</v>
      </c>
      <c r="BP243" s="4">
        <f>IF($A233&gt;=subsidy_start_date,IF($A244&lt;=subsidy_end_date,BP234,0),0)</f>
        <v>0</v>
      </c>
      <c r="BR243" s="4">
        <f>IF($A233&gt;=subsidy_start_date,IF($A244&lt;=subsidy_end_date,BR234,0),0)</f>
        <v>0</v>
      </c>
      <c r="BT243" s="4">
        <f>IF($A233&gt;=subsidy_start_date,IF($A244&lt;=subsidy_end_date,BT234,0),0)</f>
        <v>0</v>
      </c>
      <c r="BV243" s="4">
        <f>IF($A233&gt;=subsidy_start_date,IF($A244&lt;=subsidy_end_date,BV234,0),0)</f>
        <v>0</v>
      </c>
      <c r="BX243" s="4">
        <f>IF($A233&gt;=subsidy_start_date,IF($A244&lt;=subsidy_end_date,BX234,0),0)</f>
        <v>0</v>
      </c>
      <c r="BZ243" s="4">
        <f>IF($A233&gt;=subsidy_start_date,IF($A244&lt;=subsidy_end_date,BZ234,0),0)</f>
        <v>0</v>
      </c>
      <c r="CB243" s="4">
        <f>IF($A233&gt;=subsidy_start_date,IF($A244&lt;=subsidy_end_date,CB234,0),0)</f>
        <v>0</v>
      </c>
      <c r="CD243" s="4">
        <f>IF($A233&gt;=subsidy_start_date,IF($A244&lt;=subsidy_end_date,CD234,0),0)</f>
        <v>0</v>
      </c>
      <c r="CF243" s="4">
        <f>IF($A233&gt;=subsidy_start_date,IF($A244&lt;=subsidy_end_date,CF234,0),0)</f>
        <v>0</v>
      </c>
      <c r="CH243" s="4">
        <f>IF($A233&gt;=subsidy_start_date,IF($A244&lt;=subsidy_end_date,CH234,0),0)</f>
        <v>0</v>
      </c>
      <c r="CJ243" s="4">
        <f>IF($A233&gt;=subsidy_start_date,IF($A244&lt;=subsidy_end_date,CJ234,0),0)</f>
        <v>0</v>
      </c>
      <c r="CL243" s="4">
        <f>IF($A233&gt;=subsidy_start_date,IF($A244&lt;=subsidy_end_date,CL234,0),0)</f>
        <v>0</v>
      </c>
      <c r="CN243" s="4">
        <f>IF($A233&gt;=subsidy_start_date,IF($A244&lt;=subsidy_end_date,CN234,0),0)</f>
        <v>0</v>
      </c>
      <c r="CP243" s="4">
        <f>IF($A233&gt;=subsidy_start_date,IF($A244&lt;=subsidy_end_date,CP234,0),0)</f>
        <v>0</v>
      </c>
      <c r="CR243" s="4">
        <f>IF($A233&gt;=subsidy_start_date,IF($A244&lt;=subsidy_end_date,CR234,0),0)</f>
        <v>0</v>
      </c>
      <c r="CT243" s="4">
        <f>IF($A233&gt;=subsidy_start_date,IF($A244&lt;=subsidy_end_date,CT234,0),0)</f>
        <v>0</v>
      </c>
      <c r="CV243" s="4">
        <f>IF($A233&gt;=subsidy_start_date,IF($A244&lt;=subsidy_end_date,CV234,0),0)</f>
        <v>0</v>
      </c>
    </row>
    <row r="244" spans="1:99" s="29" customFormat="1" ht="15" customHeight="1">
      <c r="A244" s="29">
        <f>INDEX($D$103:$AI$103,1,$A242)</f>
      </c>
      <c r="B244" s="8" t="s">
        <v>36</v>
      </c>
      <c r="C244" s="11"/>
      <c r="D244" s="1">
        <f>D243</f>
        <v>0</v>
      </c>
      <c r="E244" s="30"/>
      <c r="F244" s="1">
        <f>F243</f>
        <v>0</v>
      </c>
      <c r="G244" s="30"/>
      <c r="H244" s="1">
        <f>H243</f>
        <v>0</v>
      </c>
      <c r="I244" s="30"/>
      <c r="J244" s="1">
        <f>J243</f>
        <v>0</v>
      </c>
      <c r="K244" s="30"/>
      <c r="L244" s="1">
        <f>L243</f>
        <v>0</v>
      </c>
      <c r="M244" s="30"/>
      <c r="N244" s="1">
        <f>N243</f>
        <v>0</v>
      </c>
      <c r="O244" s="30"/>
      <c r="P244" s="1">
        <f>P243</f>
        <v>0</v>
      </c>
      <c r="Q244" s="30"/>
      <c r="R244" s="1">
        <f>R243</f>
        <v>0</v>
      </c>
      <c r="S244" s="30"/>
      <c r="T244" s="1">
        <f>T243</f>
        <v>0</v>
      </c>
      <c r="U244" s="30"/>
      <c r="V244" s="1">
        <f>V243</f>
        <v>0</v>
      </c>
      <c r="W244" s="30"/>
      <c r="X244" s="1">
        <f>X243</f>
        <v>0</v>
      </c>
      <c r="Y244" s="30"/>
      <c r="Z244" s="1">
        <f>Z243</f>
        <v>0</v>
      </c>
      <c r="AA244" s="30"/>
      <c r="AB244" s="1">
        <f>AB243</f>
        <v>0</v>
      </c>
      <c r="AC244" s="30"/>
      <c r="AD244" s="1">
        <f>AD243</f>
        <v>0</v>
      </c>
      <c r="AE244" s="30"/>
      <c r="AF244" s="1">
        <f>AF243</f>
        <v>0</v>
      </c>
      <c r="AG244" s="30"/>
      <c r="AH244" s="1">
        <f>AH243</f>
        <v>0</v>
      </c>
      <c r="AI244" s="30"/>
      <c r="AJ244" s="1">
        <f>AJ243</f>
        <v>0</v>
      </c>
      <c r="AK244" s="30"/>
      <c r="AL244" s="1">
        <f>AL243</f>
        <v>0</v>
      </c>
      <c r="AM244" s="30"/>
      <c r="AN244" s="1">
        <f>AN243</f>
        <v>0</v>
      </c>
      <c r="AO244" s="30"/>
      <c r="AP244" s="1">
        <f>AP243</f>
        <v>0</v>
      </c>
      <c r="AQ244" s="30"/>
      <c r="AR244" s="1">
        <f>AR243</f>
        <v>0</v>
      </c>
      <c r="AS244" s="30"/>
      <c r="AT244" s="1">
        <f>AT243</f>
        <v>0</v>
      </c>
      <c r="AU244" s="30"/>
      <c r="AV244" s="1">
        <f>AV243</f>
        <v>0</v>
      </c>
      <c r="AW244" s="30"/>
      <c r="AX244" s="1">
        <f>AX243</f>
        <v>0</v>
      </c>
      <c r="AY244" s="30"/>
      <c r="AZ244" s="1">
        <f>AZ243</f>
        <v>0</v>
      </c>
      <c r="BA244" s="30"/>
      <c r="BB244" s="1">
        <f>BB243</f>
        <v>0</v>
      </c>
      <c r="BC244" s="30"/>
      <c r="BD244" s="1">
        <f>BD243</f>
        <v>0</v>
      </c>
      <c r="BE244" s="30"/>
      <c r="BF244" s="1">
        <f>BF243</f>
        <v>0</v>
      </c>
      <c r="BG244" s="30"/>
      <c r="BH244" s="1">
        <f>BH243</f>
        <v>0</v>
      </c>
      <c r="BI244" s="30"/>
      <c r="BJ244" s="1">
        <f>BJ243</f>
        <v>0</v>
      </c>
      <c r="BK244" s="30"/>
      <c r="BL244" s="1">
        <f>BL243</f>
        <v>0</v>
      </c>
      <c r="BM244" s="30"/>
      <c r="BN244" s="1">
        <f>BN243</f>
        <v>0</v>
      </c>
      <c r="BO244" s="30"/>
      <c r="BP244" s="1">
        <f>BP243</f>
        <v>0</v>
      </c>
      <c r="BQ244" s="30"/>
      <c r="BR244" s="1">
        <f>BR243</f>
        <v>0</v>
      </c>
      <c r="BS244" s="30"/>
      <c r="BT244" s="1">
        <f>BT243</f>
        <v>0</v>
      </c>
      <c r="BU244" s="30"/>
      <c r="BV244" s="1">
        <f>BV243</f>
        <v>0</v>
      </c>
      <c r="BW244" s="30"/>
      <c r="BX244" s="1">
        <f>BX243</f>
        <v>0</v>
      </c>
      <c r="BY244" s="30"/>
      <c r="BZ244" s="1">
        <f>BZ243</f>
        <v>0</v>
      </c>
      <c r="CA244" s="30"/>
      <c r="CB244" s="1">
        <f>CB243</f>
        <v>0</v>
      </c>
      <c r="CC244" s="5"/>
      <c r="CD244" s="1">
        <f>CD243</f>
        <v>0</v>
      </c>
      <c r="CE244" s="5"/>
      <c r="CF244" s="1">
        <f>CF243</f>
        <v>0</v>
      </c>
      <c r="CG244" s="5"/>
      <c r="CH244" s="1">
        <f>CH243</f>
        <v>0</v>
      </c>
      <c r="CI244" s="5"/>
      <c r="CJ244" s="1">
        <f>CJ243</f>
        <v>0</v>
      </c>
      <c r="CK244" s="5"/>
      <c r="CL244" s="1">
        <f>CL243</f>
        <v>0</v>
      </c>
      <c r="CM244" s="5"/>
      <c r="CN244" s="1">
        <f>CN243</f>
        <v>0</v>
      </c>
      <c r="CO244" s="5"/>
      <c r="CP244" s="1">
        <f>CP243</f>
        <v>0</v>
      </c>
      <c r="CQ244" s="5"/>
      <c r="CR244" s="1">
        <f>CR243</f>
        <v>0</v>
      </c>
      <c r="CS244" s="5"/>
      <c r="CT244" s="1">
        <f>CT243</f>
        <v>0</v>
      </c>
      <c r="CU244" s="5"/>
    </row>
    <row r="245" spans="2:98" s="29" customFormat="1" ht="6" customHeight="1">
      <c r="B245" s="11"/>
      <c r="C245" s="11"/>
      <c r="D245" s="11"/>
      <c r="F245" s="11"/>
      <c r="H245" s="11"/>
      <c r="J245" s="11"/>
      <c r="L245" s="11"/>
      <c r="N245" s="11"/>
      <c r="P245" s="11"/>
      <c r="R245" s="11"/>
      <c r="T245" s="11"/>
      <c r="V245" s="11"/>
      <c r="X245" s="11"/>
      <c r="Z245" s="11"/>
      <c r="AB245" s="11"/>
      <c r="AD245" s="11"/>
      <c r="AF245" s="11"/>
      <c r="AH245" s="11"/>
      <c r="AJ245" s="11"/>
      <c r="AL245" s="11"/>
      <c r="AN245" s="11"/>
      <c r="AP245" s="11"/>
      <c r="AR245" s="11"/>
      <c r="AT245" s="11"/>
      <c r="AV245" s="11"/>
      <c r="AX245" s="11"/>
      <c r="AZ245" s="11"/>
      <c r="BB245" s="11"/>
      <c r="BD245" s="11"/>
      <c r="BF245" s="11"/>
      <c r="BH245" s="11"/>
      <c r="BJ245" s="11"/>
      <c r="BL245" s="11"/>
      <c r="BN245" s="11"/>
      <c r="BP245" s="11"/>
      <c r="BR245" s="11"/>
      <c r="BT245" s="11"/>
      <c r="BV245" s="11"/>
      <c r="BX245" s="11"/>
      <c r="BZ245" s="11"/>
      <c r="CB245" s="11"/>
      <c r="CD245" s="11"/>
      <c r="CF245" s="11"/>
      <c r="CH245" s="11"/>
      <c r="CJ245" s="11"/>
      <c r="CL245" s="11"/>
      <c r="CN245" s="11"/>
      <c r="CP245" s="11"/>
      <c r="CR245" s="11"/>
      <c r="CT245" s="11"/>
    </row>
    <row r="246" spans="2:99" s="29" customFormat="1" ht="15" customHeight="1">
      <c r="B246" s="8" t="s">
        <v>24</v>
      </c>
      <c r="C246" s="11"/>
      <c r="D246" s="17">
        <f>IF(($A244&lt;subsidy_start_date)+($A243&gt;subsidy_end_date),0,D238)</f>
        <v>0</v>
      </c>
      <c r="E246" s="30"/>
      <c r="F246" s="17">
        <f>IF(($A244&lt;subsidy_start_date)+($A243&gt;subsidy_end_date),0,F238)</f>
        <v>0</v>
      </c>
      <c r="G246" s="30"/>
      <c r="H246" s="17">
        <f>IF(($A244&lt;subsidy_start_date)+($A243&gt;subsidy_end_date),0,H238)</f>
        <v>0</v>
      </c>
      <c r="I246" s="30"/>
      <c r="J246" s="17">
        <f>IF(($A244&lt;subsidy_start_date)+($A243&gt;subsidy_end_date),0,J238)</f>
        <v>0</v>
      </c>
      <c r="K246" s="30"/>
      <c r="L246" s="17">
        <f>IF(($A244&lt;subsidy_start_date)+($A243&gt;subsidy_end_date),0,L238)</f>
        <v>0</v>
      </c>
      <c r="M246" s="30"/>
      <c r="N246" s="17">
        <f>IF(($A244&lt;subsidy_start_date)+($A243&gt;subsidy_end_date),0,N238)</f>
        <v>0</v>
      </c>
      <c r="O246" s="30"/>
      <c r="P246" s="17">
        <f>IF(($A244&lt;subsidy_start_date)+($A243&gt;subsidy_end_date),0,P238)</f>
        <v>0</v>
      </c>
      <c r="Q246" s="30"/>
      <c r="R246" s="17">
        <f>IF(($A244&lt;subsidy_start_date)+($A243&gt;subsidy_end_date),0,R238)</f>
        <v>0</v>
      </c>
      <c r="S246" s="30"/>
      <c r="T246" s="17">
        <f>IF(($A244&lt;subsidy_start_date)+($A243&gt;subsidy_end_date),0,T238)</f>
        <v>0</v>
      </c>
      <c r="U246" s="30"/>
      <c r="V246" s="17">
        <f>IF(($A244&lt;subsidy_start_date)+($A243&gt;subsidy_end_date),0,V238)</f>
        <v>0</v>
      </c>
      <c r="W246" s="30"/>
      <c r="X246" s="17">
        <f>IF(($A244&lt;subsidy_start_date)+($A243&gt;subsidy_end_date),0,X238)</f>
        <v>0</v>
      </c>
      <c r="Y246" s="30"/>
      <c r="Z246" s="17">
        <f>IF(($A244&lt;subsidy_start_date)+($A243&gt;subsidy_end_date),0,Z238)</f>
        <v>0</v>
      </c>
      <c r="AA246" s="30"/>
      <c r="AB246" s="17">
        <f>IF(($A244&lt;subsidy_start_date)+($A243&gt;subsidy_end_date),0,AB238)</f>
        <v>0</v>
      </c>
      <c r="AC246" s="30"/>
      <c r="AD246" s="17">
        <f>IF(($A244&lt;subsidy_start_date)+($A243&gt;subsidy_end_date),0,AD238)</f>
        <v>0</v>
      </c>
      <c r="AE246" s="30"/>
      <c r="AF246" s="17">
        <f>IF(($A244&lt;subsidy_start_date)+($A243&gt;subsidy_end_date),0,AF238)</f>
        <v>0</v>
      </c>
      <c r="AG246" s="30"/>
      <c r="AH246" s="17">
        <f>IF(($A244&lt;subsidy_start_date)+($A243&gt;subsidy_end_date),0,AH238)</f>
        <v>0</v>
      </c>
      <c r="AI246" s="30"/>
      <c r="AJ246" s="17">
        <f>IF(($A244&lt;subsidy_start_date)+($A243&gt;subsidy_end_date),0,AJ238)</f>
        <v>0</v>
      </c>
      <c r="AK246" s="30"/>
      <c r="AL246" s="17">
        <f>IF(($A244&lt;subsidy_start_date)+($A243&gt;subsidy_end_date),0,AL238)</f>
        <v>0</v>
      </c>
      <c r="AM246" s="30"/>
      <c r="AN246" s="17">
        <f>IF(($A244&lt;subsidy_start_date)+($A243&gt;subsidy_end_date),0,AN238)</f>
        <v>0</v>
      </c>
      <c r="AO246" s="30"/>
      <c r="AP246" s="17">
        <f>IF(($A244&lt;subsidy_start_date)+($A243&gt;subsidy_end_date),0,AP238)</f>
        <v>0</v>
      </c>
      <c r="AQ246" s="30"/>
      <c r="AR246" s="17">
        <f>IF(($A244&lt;subsidy_start_date)+($A243&gt;subsidy_end_date),0,AR238)</f>
        <v>0</v>
      </c>
      <c r="AS246" s="30"/>
      <c r="AT246" s="17">
        <f>IF(($A244&lt;subsidy_start_date)+($A243&gt;subsidy_end_date),0,AT238)</f>
        <v>0</v>
      </c>
      <c r="AU246" s="30"/>
      <c r="AV246" s="17">
        <f>IF(($A244&lt;subsidy_start_date)+($A243&gt;subsidy_end_date),0,AV238)</f>
        <v>0</v>
      </c>
      <c r="AW246" s="30"/>
      <c r="AX246" s="17">
        <f>IF(($A244&lt;subsidy_start_date)+($A243&gt;subsidy_end_date),0,AX238)</f>
        <v>0</v>
      </c>
      <c r="AY246" s="30"/>
      <c r="AZ246" s="17">
        <f>IF(($A244&lt;subsidy_start_date)+($A243&gt;subsidy_end_date),0,AZ238)</f>
        <v>0</v>
      </c>
      <c r="BA246" s="30"/>
      <c r="BB246" s="17">
        <f>IF(($A244&lt;subsidy_start_date)+($A243&gt;subsidy_end_date),0,BB238)</f>
        <v>0</v>
      </c>
      <c r="BC246" s="30"/>
      <c r="BD246" s="17">
        <f>IF(($A244&lt;subsidy_start_date)+($A243&gt;subsidy_end_date),0,BD238)</f>
        <v>0</v>
      </c>
      <c r="BE246" s="30"/>
      <c r="BF246" s="17">
        <f>IF(($A244&lt;subsidy_start_date)+($A243&gt;subsidy_end_date),0,BF238)</f>
        <v>0</v>
      </c>
      <c r="BG246" s="30"/>
      <c r="BH246" s="17">
        <f>IF(($A244&lt;subsidy_start_date)+($A243&gt;subsidy_end_date),0,BH238)</f>
        <v>0</v>
      </c>
      <c r="BI246" s="30"/>
      <c r="BJ246" s="17">
        <f>IF(($A244&lt;subsidy_start_date)+($A243&gt;subsidy_end_date),0,BJ238)</f>
        <v>0</v>
      </c>
      <c r="BK246" s="30"/>
      <c r="BL246" s="17">
        <f>IF(($A244&lt;subsidy_start_date)+($A243&gt;subsidy_end_date),0,BL238)</f>
        <v>0</v>
      </c>
      <c r="BM246" s="30"/>
      <c r="BN246" s="17">
        <f>IF(($A244&lt;subsidy_start_date)+($A243&gt;subsidy_end_date),0,BN238)</f>
        <v>0</v>
      </c>
      <c r="BO246" s="30"/>
      <c r="BP246" s="17">
        <f>IF(($A244&lt;subsidy_start_date)+($A243&gt;subsidy_end_date),0,BP238)</f>
        <v>0</v>
      </c>
      <c r="BQ246" s="30"/>
      <c r="BR246" s="17">
        <f>IF(($A244&lt;subsidy_start_date)+($A243&gt;subsidy_end_date),0,BR238)</f>
        <v>0</v>
      </c>
      <c r="BS246" s="30"/>
      <c r="BT246" s="17">
        <f>IF(($A244&lt;subsidy_start_date)+($A243&gt;subsidy_end_date),0,BT238)</f>
        <v>0</v>
      </c>
      <c r="BU246" s="30"/>
      <c r="BV246" s="17">
        <f>IF(($A244&lt;subsidy_start_date)+($A243&gt;subsidy_end_date),0,BV238)</f>
        <v>0</v>
      </c>
      <c r="BW246" s="30"/>
      <c r="BX246" s="17">
        <f>IF(($A244&lt;subsidy_start_date)+($A243&gt;subsidy_end_date),0,BX238)</f>
        <v>0</v>
      </c>
      <c r="BY246" s="30"/>
      <c r="BZ246" s="17">
        <f>IF(($A244&lt;subsidy_start_date)+($A243&gt;subsidy_end_date),0,BZ238)</f>
        <v>0</v>
      </c>
      <c r="CA246" s="30"/>
      <c r="CB246" s="17">
        <f>IF(($A244&lt;subsidy_start_date)+($A243&gt;subsidy_end_date),0,CB238)</f>
        <v>0</v>
      </c>
      <c r="CC246" s="5"/>
      <c r="CD246" s="17">
        <f>IF(($A244&lt;subsidy_start_date)+($A243&gt;subsidy_end_date),0,CD238)</f>
        <v>0</v>
      </c>
      <c r="CE246" s="5"/>
      <c r="CF246" s="17">
        <f>IF(($A244&lt;subsidy_start_date)+($A243&gt;subsidy_end_date),0,CF238)</f>
        <v>0</v>
      </c>
      <c r="CG246" s="5"/>
      <c r="CH246" s="17">
        <f>IF(($A244&lt;subsidy_start_date)+($A243&gt;subsidy_end_date),0,CH238)</f>
        <v>0</v>
      </c>
      <c r="CI246" s="5"/>
      <c r="CJ246" s="17">
        <f>IF(($A244&lt;subsidy_start_date)+($A243&gt;subsidy_end_date),0,CJ238)</f>
        <v>0</v>
      </c>
      <c r="CK246" s="5"/>
      <c r="CL246" s="17">
        <f>IF(($A244&lt;subsidy_start_date)+($A243&gt;subsidy_end_date),0,CL238)</f>
        <v>0</v>
      </c>
      <c r="CM246" s="5"/>
      <c r="CN246" s="17">
        <f>IF(($A244&lt;subsidy_start_date)+($A243&gt;subsidy_end_date),0,CN238)</f>
        <v>0</v>
      </c>
      <c r="CO246" s="5"/>
      <c r="CP246" s="17">
        <f>IF(($A244&lt;subsidy_start_date)+($A243&gt;subsidy_end_date),0,CP238)</f>
        <v>0</v>
      </c>
      <c r="CQ246" s="5"/>
      <c r="CR246" s="17">
        <f>IF(($A244&lt;subsidy_start_date)+($A243&gt;subsidy_end_date),0,CR238)</f>
        <v>0</v>
      </c>
      <c r="CS246" s="5"/>
      <c r="CT246" s="17">
        <f>IF(($A244&lt;subsidy_start_date)+($A243&gt;subsidy_end_date),0,CT238)</f>
        <v>0</v>
      </c>
      <c r="CU246" s="5"/>
    </row>
    <row r="247" spans="2:99" s="29" customFormat="1" ht="15" customHeight="1">
      <c r="B247" s="7" t="s">
        <v>34</v>
      </c>
      <c r="C247" s="11"/>
      <c r="D247" s="17">
        <f>-MIN(D246,D244*subsidy_rate)</f>
        <v>0</v>
      </c>
      <c r="E247" s="30"/>
      <c r="F247" s="17">
        <f>-MIN(F246,F244*subsidy_rate)</f>
        <v>0</v>
      </c>
      <c r="G247" s="30"/>
      <c r="H247" s="17">
        <f>-MIN(H246,H244*subsidy_rate)</f>
        <v>0</v>
      </c>
      <c r="I247" s="30"/>
      <c r="J247" s="17">
        <f>-MIN(J246,J244*subsidy_rate)</f>
        <v>0</v>
      </c>
      <c r="K247" s="30"/>
      <c r="L247" s="17">
        <f>-MIN(L246,L244*subsidy_rate)</f>
        <v>0</v>
      </c>
      <c r="M247" s="30"/>
      <c r="N247" s="17">
        <f>-MIN(N246,N244*subsidy_rate)</f>
        <v>0</v>
      </c>
      <c r="O247" s="30"/>
      <c r="P247" s="17">
        <f>-MIN(P246,P244*subsidy_rate)</f>
        <v>0</v>
      </c>
      <c r="Q247" s="30"/>
      <c r="R247" s="17">
        <f>-MIN(R246,R244*subsidy_rate)</f>
        <v>0</v>
      </c>
      <c r="S247" s="30"/>
      <c r="T247" s="17">
        <f>-MIN(T246,T244*subsidy_rate)</f>
        <v>0</v>
      </c>
      <c r="U247" s="30"/>
      <c r="V247" s="17">
        <f>-MIN(V246,V244*subsidy_rate)</f>
        <v>0</v>
      </c>
      <c r="W247" s="30"/>
      <c r="X247" s="17">
        <f>-MIN(X246,X244*subsidy_rate)</f>
        <v>0</v>
      </c>
      <c r="Y247" s="30"/>
      <c r="Z247" s="17">
        <f>-MIN(Z246,Z244*subsidy_rate)</f>
        <v>0</v>
      </c>
      <c r="AA247" s="30"/>
      <c r="AB247" s="17">
        <f>-MIN(AB246,AB244*subsidy_rate)</f>
        <v>0</v>
      </c>
      <c r="AC247" s="30"/>
      <c r="AD247" s="17">
        <f>-MIN(AD246,AD244*subsidy_rate)</f>
        <v>0</v>
      </c>
      <c r="AE247" s="30"/>
      <c r="AF247" s="17">
        <f>-MIN(AF246,AF244*subsidy_rate)</f>
        <v>0</v>
      </c>
      <c r="AG247" s="30"/>
      <c r="AH247" s="17">
        <f>-MIN(AH246,AH244*subsidy_rate)</f>
        <v>0</v>
      </c>
      <c r="AI247" s="30"/>
      <c r="AJ247" s="17">
        <f>-MIN(AJ246,AJ244*subsidy_rate)</f>
        <v>0</v>
      </c>
      <c r="AK247" s="30"/>
      <c r="AL247" s="17">
        <f>-MIN(AL246,AL244*subsidy_rate)</f>
        <v>0</v>
      </c>
      <c r="AM247" s="30"/>
      <c r="AN247" s="17">
        <f>-MIN(AN246,AN244*subsidy_rate)</f>
        <v>0</v>
      </c>
      <c r="AO247" s="30"/>
      <c r="AP247" s="17">
        <f>-MIN(AP246,AP244*subsidy_rate)</f>
        <v>0</v>
      </c>
      <c r="AQ247" s="30"/>
      <c r="AR247" s="17">
        <f>-MIN(AR246,AR244*subsidy_rate)</f>
        <v>0</v>
      </c>
      <c r="AS247" s="30"/>
      <c r="AT247" s="17">
        <f>-MIN(AT246,AT244*subsidy_rate)</f>
        <v>0</v>
      </c>
      <c r="AU247" s="30"/>
      <c r="AV247" s="17">
        <f>-MIN(AV246,AV244*subsidy_rate)</f>
        <v>0</v>
      </c>
      <c r="AW247" s="30"/>
      <c r="AX247" s="17">
        <f>-MIN(AX246,AX244*subsidy_rate)</f>
        <v>0</v>
      </c>
      <c r="AY247" s="30"/>
      <c r="AZ247" s="17">
        <f>-MIN(AZ246,AZ244*subsidy_rate)</f>
        <v>0</v>
      </c>
      <c r="BA247" s="30"/>
      <c r="BB247" s="17">
        <f>-MIN(BB246,BB244*subsidy_rate)</f>
        <v>0</v>
      </c>
      <c r="BC247" s="30"/>
      <c r="BD247" s="17">
        <f>-MIN(BD246,BD244*subsidy_rate)</f>
        <v>0</v>
      </c>
      <c r="BE247" s="30"/>
      <c r="BF247" s="17">
        <f>-MIN(BF246,BF244*subsidy_rate)</f>
        <v>0</v>
      </c>
      <c r="BG247" s="30"/>
      <c r="BH247" s="17">
        <f>-MIN(BH246,BH244*subsidy_rate)</f>
        <v>0</v>
      </c>
      <c r="BI247" s="30"/>
      <c r="BJ247" s="17">
        <f>-MIN(BJ246,BJ244*subsidy_rate)</f>
        <v>0</v>
      </c>
      <c r="BK247" s="30"/>
      <c r="BL247" s="17">
        <f>-MIN(BL246,BL244*subsidy_rate)</f>
        <v>0</v>
      </c>
      <c r="BM247" s="30"/>
      <c r="BN247" s="17">
        <f>-MIN(BN246,BN244*subsidy_rate)</f>
        <v>0</v>
      </c>
      <c r="BO247" s="30"/>
      <c r="BP247" s="17">
        <f>-MIN(BP246,BP244*subsidy_rate)</f>
        <v>0</v>
      </c>
      <c r="BQ247" s="30"/>
      <c r="BR247" s="17">
        <f>-MIN(BR246,BR244*subsidy_rate)</f>
        <v>0</v>
      </c>
      <c r="BS247" s="30"/>
      <c r="BT247" s="17">
        <f>-MIN(BT246,BT244*subsidy_rate)</f>
        <v>0</v>
      </c>
      <c r="BU247" s="30"/>
      <c r="BV247" s="17">
        <f>-MIN(BV246,BV244*subsidy_rate)</f>
        <v>0</v>
      </c>
      <c r="BW247" s="30"/>
      <c r="BX247" s="17">
        <f>-MIN(BX246,BX244*subsidy_rate)</f>
        <v>0</v>
      </c>
      <c r="BY247" s="30"/>
      <c r="BZ247" s="17">
        <f>-MIN(BZ246,BZ244*subsidy_rate)</f>
        <v>0</v>
      </c>
      <c r="CA247" s="30"/>
      <c r="CB247" s="17">
        <f>-MIN(CB246,CB244*subsidy_rate)</f>
        <v>0</v>
      </c>
      <c r="CC247" s="5"/>
      <c r="CD247" s="17">
        <f>-MIN(CD246,CD244*subsidy_rate)</f>
        <v>0</v>
      </c>
      <c r="CE247" s="5"/>
      <c r="CF247" s="17">
        <f>-MIN(CF246,CF244*subsidy_rate)</f>
        <v>0</v>
      </c>
      <c r="CG247" s="5"/>
      <c r="CH247" s="17">
        <f>-MIN(CH246,CH244*subsidy_rate)</f>
        <v>0</v>
      </c>
      <c r="CI247" s="5"/>
      <c r="CJ247" s="17">
        <f>-MIN(CJ246,CJ244*subsidy_rate)</f>
        <v>0</v>
      </c>
      <c r="CK247" s="5"/>
      <c r="CL247" s="17">
        <f>-MIN(CL246,CL244*subsidy_rate)</f>
        <v>0</v>
      </c>
      <c r="CM247" s="5"/>
      <c r="CN247" s="17">
        <f>-MIN(CN246,CN244*subsidy_rate)</f>
        <v>0</v>
      </c>
      <c r="CO247" s="5"/>
      <c r="CP247" s="17">
        <f>-MIN(CP246,CP244*subsidy_rate)</f>
        <v>0</v>
      </c>
      <c r="CQ247" s="5"/>
      <c r="CR247" s="17">
        <f>-MIN(CR246,CR244*subsidy_rate)</f>
        <v>0</v>
      </c>
      <c r="CS247" s="5"/>
      <c r="CT247" s="17">
        <f>-MIN(CT246,CT244*subsidy_rate)</f>
        <v>0</v>
      </c>
      <c r="CU247" s="5"/>
    </row>
    <row r="248" spans="2:99" s="29" customFormat="1" ht="15" customHeight="1">
      <c r="B248" s="8" t="str">
        <f>IF(A244&gt;=subsidy_end_date,"Wage subsidy expired","Wage subsidy available next period")</f>
        <v>Wage subsidy expired</v>
      </c>
      <c r="C248" s="11"/>
      <c r="D248" s="17">
        <f>D246+D247</f>
        <v>0</v>
      </c>
      <c r="E248" s="30"/>
      <c r="F248" s="17">
        <f>F246+F247</f>
        <v>0</v>
      </c>
      <c r="G248" s="30"/>
      <c r="H248" s="17">
        <f>H246+H247</f>
        <v>0</v>
      </c>
      <c r="I248" s="30"/>
      <c r="J248" s="17">
        <f>J246+J247</f>
        <v>0</v>
      </c>
      <c r="K248" s="30"/>
      <c r="L248" s="17">
        <f>L246+L247</f>
        <v>0</v>
      </c>
      <c r="M248" s="30"/>
      <c r="N248" s="17">
        <f>N246+N247</f>
        <v>0</v>
      </c>
      <c r="O248" s="30"/>
      <c r="P248" s="17">
        <f>P246+P247</f>
        <v>0</v>
      </c>
      <c r="Q248" s="30"/>
      <c r="R248" s="17">
        <f>R246+R247</f>
        <v>0</v>
      </c>
      <c r="S248" s="30"/>
      <c r="T248" s="17">
        <f>T246+T247</f>
        <v>0</v>
      </c>
      <c r="U248" s="30"/>
      <c r="V248" s="17">
        <f>V246+V247</f>
        <v>0</v>
      </c>
      <c r="W248" s="30"/>
      <c r="X248" s="17">
        <f>X246+X247</f>
        <v>0</v>
      </c>
      <c r="Y248" s="30"/>
      <c r="Z248" s="17">
        <f>Z246+Z247</f>
        <v>0</v>
      </c>
      <c r="AA248" s="30"/>
      <c r="AB248" s="17">
        <f>AB246+AB247</f>
        <v>0</v>
      </c>
      <c r="AC248" s="30"/>
      <c r="AD248" s="17">
        <f>AD246+AD247</f>
        <v>0</v>
      </c>
      <c r="AE248" s="30"/>
      <c r="AF248" s="17">
        <f>AF246+AF247</f>
        <v>0</v>
      </c>
      <c r="AG248" s="30"/>
      <c r="AH248" s="17">
        <f>AH246+AH247</f>
        <v>0</v>
      </c>
      <c r="AI248" s="30"/>
      <c r="AJ248" s="17">
        <f>AJ246+AJ247</f>
        <v>0</v>
      </c>
      <c r="AK248" s="30"/>
      <c r="AL248" s="17">
        <f>AL246+AL247</f>
        <v>0</v>
      </c>
      <c r="AM248" s="30"/>
      <c r="AN248" s="17">
        <f>AN246+AN247</f>
        <v>0</v>
      </c>
      <c r="AO248" s="30"/>
      <c r="AP248" s="17">
        <f>AP246+AP247</f>
        <v>0</v>
      </c>
      <c r="AQ248" s="30"/>
      <c r="AR248" s="17">
        <f>AR246+AR247</f>
        <v>0</v>
      </c>
      <c r="AS248" s="30"/>
      <c r="AT248" s="17">
        <f>AT246+AT247</f>
        <v>0</v>
      </c>
      <c r="AU248" s="30"/>
      <c r="AV248" s="17">
        <f>AV246+AV247</f>
        <v>0</v>
      </c>
      <c r="AW248" s="30"/>
      <c r="AX248" s="17">
        <f>AX246+AX247</f>
        <v>0</v>
      </c>
      <c r="AY248" s="30"/>
      <c r="AZ248" s="17">
        <f>AZ246+AZ247</f>
        <v>0</v>
      </c>
      <c r="BA248" s="30"/>
      <c r="BB248" s="17">
        <f>BB246+BB247</f>
        <v>0</v>
      </c>
      <c r="BC248" s="30"/>
      <c r="BD248" s="17">
        <f>BD246+BD247</f>
        <v>0</v>
      </c>
      <c r="BE248" s="30"/>
      <c r="BF248" s="17">
        <f>BF246+BF247</f>
        <v>0</v>
      </c>
      <c r="BG248" s="30"/>
      <c r="BH248" s="17">
        <f>BH246+BH247</f>
        <v>0</v>
      </c>
      <c r="BI248" s="30"/>
      <c r="BJ248" s="17">
        <f>BJ246+BJ247</f>
        <v>0</v>
      </c>
      <c r="BK248" s="30"/>
      <c r="BL248" s="17">
        <f>BL246+BL247</f>
        <v>0</v>
      </c>
      <c r="BM248" s="30"/>
      <c r="BN248" s="17">
        <f>BN246+BN247</f>
        <v>0</v>
      </c>
      <c r="BO248" s="30"/>
      <c r="BP248" s="17">
        <f>BP246+BP247</f>
        <v>0</v>
      </c>
      <c r="BQ248" s="30"/>
      <c r="BR248" s="17">
        <f>BR246+BR247</f>
        <v>0</v>
      </c>
      <c r="BS248" s="30"/>
      <c r="BT248" s="17">
        <f>BT246+BT247</f>
        <v>0</v>
      </c>
      <c r="BU248" s="30"/>
      <c r="BV248" s="17">
        <f>BV246+BV247</f>
        <v>0</v>
      </c>
      <c r="BW248" s="30"/>
      <c r="BX248" s="17">
        <f>BX246+BX247</f>
        <v>0</v>
      </c>
      <c r="BY248" s="30"/>
      <c r="BZ248" s="17">
        <f>BZ246+BZ247</f>
        <v>0</v>
      </c>
      <c r="CA248" s="30"/>
      <c r="CB248" s="17">
        <f>CB246+CB247</f>
        <v>0</v>
      </c>
      <c r="CC248" s="5"/>
      <c r="CD248" s="17">
        <f>CD246+CD247</f>
        <v>0</v>
      </c>
      <c r="CE248" s="5"/>
      <c r="CF248" s="17">
        <f>CF246+CF247</f>
        <v>0</v>
      </c>
      <c r="CG248" s="5"/>
      <c r="CH248" s="17">
        <f>CH246+CH247</f>
        <v>0</v>
      </c>
      <c r="CI248" s="5"/>
      <c r="CJ248" s="17">
        <f>CJ246+CJ247</f>
        <v>0</v>
      </c>
      <c r="CK248" s="5"/>
      <c r="CL248" s="17">
        <f>CL246+CL247</f>
        <v>0</v>
      </c>
      <c r="CM248" s="5"/>
      <c r="CN248" s="17">
        <f>CN246+CN247</f>
        <v>0</v>
      </c>
      <c r="CO248" s="5"/>
      <c r="CP248" s="17">
        <f>CP246+CP247</f>
        <v>0</v>
      </c>
      <c r="CQ248" s="5"/>
      <c r="CR248" s="17">
        <f>CR246+CR247</f>
        <v>0</v>
      </c>
      <c r="CS248" s="5"/>
      <c r="CT248" s="17">
        <f>CT246+CT247</f>
        <v>0</v>
      </c>
      <c r="CU248" s="5"/>
    </row>
    <row r="249" spans="2:99" s="29" customFormat="1" ht="15" customHeight="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c r="AA249" s="11"/>
      <c r="AB249" s="11"/>
      <c r="AC249" s="11"/>
      <c r="AD249" s="11"/>
      <c r="AE249" s="11"/>
      <c r="AF249" s="11"/>
      <c r="AG249" s="11"/>
      <c r="AH249" s="11"/>
      <c r="AI249" s="11"/>
      <c r="AJ249" s="11"/>
      <c r="AK249" s="11"/>
      <c r="AL249" s="11"/>
      <c r="AM249" s="11"/>
      <c r="AN249" s="11"/>
      <c r="AO249" s="11"/>
      <c r="AP249" s="11"/>
      <c r="AQ249" s="11"/>
      <c r="AR249" s="11"/>
      <c r="AS249" s="11"/>
      <c r="AT249" s="11"/>
      <c r="AU249" s="11"/>
      <c r="AV249" s="11"/>
      <c r="AW249" s="11"/>
      <c r="AX249" s="11"/>
      <c r="AY249" s="11"/>
      <c r="AZ249" s="11"/>
      <c r="BA249" s="11"/>
      <c r="BB249" s="11"/>
      <c r="BC249" s="11"/>
      <c r="BD249" s="11"/>
      <c r="BE249" s="11"/>
      <c r="BF249" s="11"/>
      <c r="BG249" s="11"/>
      <c r="BH249" s="11"/>
      <c r="BI249" s="11"/>
      <c r="BJ249" s="11"/>
      <c r="BK249" s="11"/>
      <c r="BL249" s="11"/>
      <c r="BM249" s="11"/>
      <c r="BN249" s="11"/>
      <c r="BO249" s="11"/>
      <c r="BP249" s="11"/>
      <c r="BQ249" s="11"/>
      <c r="BR249" s="11"/>
      <c r="BS249" s="11"/>
      <c r="BT249" s="11"/>
      <c r="BU249" s="11"/>
      <c r="BV249" s="11"/>
      <c r="BW249" s="11"/>
      <c r="BX249" s="11"/>
      <c r="BY249" s="11"/>
      <c r="BZ249" s="11"/>
      <c r="CA249" s="11"/>
      <c r="CB249" s="11"/>
      <c r="CC249" s="11"/>
      <c r="CD249" s="11"/>
      <c r="CE249" s="11"/>
      <c r="CF249" s="11"/>
      <c r="CG249" s="11"/>
      <c r="CH249" s="11"/>
      <c r="CI249" s="11"/>
      <c r="CJ249" s="11"/>
      <c r="CK249" s="11"/>
      <c r="CL249" s="11"/>
      <c r="CM249" s="11"/>
      <c r="CN249" s="11"/>
      <c r="CO249" s="11"/>
      <c r="CP249" s="11"/>
      <c r="CQ249" s="11"/>
      <c r="CR249" s="11"/>
      <c r="CS249" s="11"/>
      <c r="CT249" s="11"/>
      <c r="CU249" s="11"/>
    </row>
    <row r="250" s="29" customFormat="1" ht="15" customHeight="1"/>
    <row r="251" s="29" customFormat="1" ht="15" customHeight="1" hidden="1">
      <c r="B251"/>
    </row>
    <row r="252" spans="1:99" s="29" customFormat="1" ht="15" customHeight="1">
      <c r="A252" s="29">
        <f>A242+2</f>
        <v>11</v>
      </c>
      <c r="B252" s="28">
        <f>IF($D$102,TEXT($A253,"mmmm d")&amp;" to "&amp;TEXT($A254,"mmmm d"),"")</f>
      </c>
      <c r="C252" s="11"/>
      <c r="D252" s="33" t="str">
        <f>IF(D$202&lt;&gt;"",D$202,"")</f>
        <v>Employee 1</v>
      </c>
      <c r="E252" s="33"/>
      <c r="F252" s="33">
        <f>IF(F$202&lt;&gt;"",F$202,"")</f>
      </c>
      <c r="G252" s="33"/>
      <c r="H252" s="33">
        <f>IF(H$202&lt;&gt;"",H$202,"")</f>
      </c>
      <c r="I252" s="33"/>
      <c r="J252" s="33">
        <f>IF(J$202&lt;&gt;"",J$202,"")</f>
      </c>
      <c r="K252" s="33"/>
      <c r="L252" s="33">
        <f>IF(L$202&lt;&gt;"",L$202,"")</f>
      </c>
      <c r="M252" s="33"/>
      <c r="N252" s="33">
        <f>IF(N$202&lt;&gt;"",N$202,"")</f>
      </c>
      <c r="O252" s="33"/>
      <c r="P252" s="33">
        <f>IF(P$202&lt;&gt;"",P$202,"")</f>
      </c>
      <c r="Q252" s="33"/>
      <c r="R252" s="33">
        <f>IF(R$202&lt;&gt;"",R$202,"")</f>
      </c>
      <c r="S252" s="33"/>
      <c r="T252" s="33">
        <f>IF(T$202&lt;&gt;"",T$202,"")</f>
      </c>
      <c r="U252" s="33"/>
      <c r="V252" s="33">
        <f>IF(V$202&lt;&gt;"",V$202,"")</f>
      </c>
      <c r="W252" s="33"/>
      <c r="X252" s="33">
        <f>IF(X$202&lt;&gt;"",X$202,"")</f>
      </c>
      <c r="Y252" s="33"/>
      <c r="Z252" s="33">
        <f>IF(Z$202&lt;&gt;"",Z$202,"")</f>
      </c>
      <c r="AA252" s="33"/>
      <c r="AB252" s="33">
        <f>IF(AB$202&lt;&gt;"",AB$202,"")</f>
      </c>
      <c r="AC252" s="33"/>
      <c r="AD252" s="33">
        <f>IF(AD$202&lt;&gt;"",AD$202,"")</f>
      </c>
      <c r="AE252" s="33"/>
      <c r="AF252" s="33">
        <f>IF(AF$202&lt;&gt;"",AF$202,"")</f>
      </c>
      <c r="AG252" s="33"/>
      <c r="AH252" s="33">
        <f>IF(AH$202&lt;&gt;"",AH$202,"")</f>
      </c>
      <c r="AI252" s="33"/>
      <c r="AJ252" s="33">
        <f>IF(AJ$202&lt;&gt;"",AJ$202,"")</f>
      </c>
      <c r="AK252" s="33"/>
      <c r="AL252" s="33">
        <f>IF(AL$202&lt;&gt;"",AL$202,"")</f>
      </c>
      <c r="AM252" s="33"/>
      <c r="AN252" s="33">
        <f>IF(AN$202&lt;&gt;"",AN$202,"")</f>
      </c>
      <c r="AO252" s="33"/>
      <c r="AP252" s="33">
        <f>IF(AP$202&lt;&gt;"",AP$202,"")</f>
      </c>
      <c r="AQ252" s="33"/>
      <c r="AR252" s="33">
        <f>IF(AR$202&lt;&gt;"",AR$202,"")</f>
      </c>
      <c r="AS252" s="33"/>
      <c r="AT252" s="33">
        <f>IF(AT$202&lt;&gt;"",AT$202,"")</f>
      </c>
      <c r="AU252" s="33"/>
      <c r="AV252" s="33">
        <f>IF(AV$202&lt;&gt;"",AV$202,"")</f>
      </c>
      <c r="AW252" s="33"/>
      <c r="AX252" s="33">
        <f>IF(AX$202&lt;&gt;"",AX$202,"")</f>
      </c>
      <c r="AY252" s="33"/>
      <c r="AZ252" s="33">
        <f>IF(AZ$202&lt;&gt;"",AZ$202,"")</f>
      </c>
      <c r="BA252" s="33"/>
      <c r="BB252" s="33">
        <f>IF(BB$202&lt;&gt;"",BB$202,"")</f>
      </c>
      <c r="BC252" s="33"/>
      <c r="BD252" s="33">
        <f>IF(BD$202&lt;&gt;"",BD$202,"")</f>
      </c>
      <c r="BE252" s="33"/>
      <c r="BF252" s="33">
        <f>IF(BF$202&lt;&gt;"",BF$202,"")</f>
      </c>
      <c r="BG252" s="33"/>
      <c r="BH252" s="33">
        <f>IF(BH$202&lt;&gt;"",BH$202,"")</f>
      </c>
      <c r="BI252" s="33"/>
      <c r="BJ252" s="33">
        <f>IF(BJ$202&lt;&gt;"",BJ$202,"")</f>
      </c>
      <c r="BK252" s="33"/>
      <c r="BL252" s="33">
        <f>IF(BL$202&lt;&gt;"",BL$202,"")</f>
      </c>
      <c r="BM252" s="33"/>
      <c r="BN252" s="33">
        <f>IF(BN$202&lt;&gt;"",BN$202,"")</f>
      </c>
      <c r="BO252" s="33"/>
      <c r="BP252" s="33">
        <f>IF(BP$202&lt;&gt;"",BP$202,"")</f>
      </c>
      <c r="BQ252" s="33"/>
      <c r="BR252" s="33">
        <f>IF(BR$202&lt;&gt;"",BR$202,"")</f>
      </c>
      <c r="BS252" s="33"/>
      <c r="BT252" s="33">
        <f>IF(BT$202&lt;&gt;"",BT$202,"")</f>
      </c>
      <c r="BU252" s="33"/>
      <c r="BV252" s="33">
        <f>IF(BV$202&lt;&gt;"",BV$202,"")</f>
      </c>
      <c r="BW252" s="33"/>
      <c r="BX252" s="33">
        <f>IF(BX$202&lt;&gt;"",BX$202,"")</f>
      </c>
      <c r="BY252" s="33"/>
      <c r="BZ252" s="33">
        <f>IF(BZ$202&lt;&gt;"",BZ$202,"")</f>
      </c>
      <c r="CA252" s="33"/>
      <c r="CB252" s="33">
        <f>IF(CB$202&lt;&gt;"",CB$202,"")</f>
      </c>
      <c r="CC252" s="33"/>
      <c r="CD252" s="33">
        <f>IF(CD$202&lt;&gt;"",CD$202,"")</f>
      </c>
      <c r="CE252" s="33"/>
      <c r="CF252" s="33">
        <f>IF(CF$202&lt;&gt;"",CF$202,"")</f>
      </c>
      <c r="CG252" s="33"/>
      <c r="CH252" s="33">
        <f>IF(CH$202&lt;&gt;"",CH$202,"")</f>
      </c>
      <c r="CI252" s="33"/>
      <c r="CJ252" s="33">
        <f>IF(CJ$202&lt;&gt;"",CJ$202,"")</f>
      </c>
      <c r="CK252" s="33"/>
      <c r="CL252" s="33">
        <f>IF(CL$202&lt;&gt;"",CL$202,"")</f>
      </c>
      <c r="CM252" s="33"/>
      <c r="CN252" s="33">
        <f>IF(CN$202&lt;&gt;"",CN$202,"")</f>
      </c>
      <c r="CO252" s="33"/>
      <c r="CP252" s="33">
        <f>IF(CP$202&lt;&gt;"",CP$202,"")</f>
      </c>
      <c r="CQ252" s="33"/>
      <c r="CR252" s="33">
        <f>IF(CR$202&lt;&gt;"",CR$202,"")</f>
      </c>
      <c r="CS252" s="33"/>
      <c r="CT252" s="33">
        <f>IF(CT$202&lt;&gt;"",CT$202,"")</f>
      </c>
      <c r="CU252" s="33"/>
    </row>
    <row r="253" spans="1:100" s="29" customFormat="1" ht="6" customHeight="1">
      <c r="A253" s="29">
        <f>INDEX($D$102:$AI$102,1,$A252)</f>
      </c>
      <c r="B253" s="11"/>
      <c r="C253" s="11"/>
      <c r="D253" s="4">
        <f>IF($A243&gt;=subsidy_start_date,IF($A254&lt;=subsidy_end_date,D244,0),0)</f>
        <v>0</v>
      </c>
      <c r="F253" s="4">
        <f>IF($A243&gt;=subsidy_start_date,IF($A254&lt;=subsidy_end_date,F244,0),0)</f>
        <v>0</v>
      </c>
      <c r="H253" s="4">
        <f>IF($A243&gt;=subsidy_start_date,IF($A254&lt;=subsidy_end_date,H244,0),0)</f>
        <v>0</v>
      </c>
      <c r="J253" s="4">
        <f>IF($A243&gt;=subsidy_start_date,IF($A254&lt;=subsidy_end_date,J244,0),0)</f>
        <v>0</v>
      </c>
      <c r="L253" s="4">
        <f>IF($A243&gt;=subsidy_start_date,IF($A254&lt;=subsidy_end_date,L244,0),0)</f>
        <v>0</v>
      </c>
      <c r="N253" s="4">
        <f>IF($A243&gt;=subsidy_start_date,IF($A254&lt;=subsidy_end_date,N244,0),0)</f>
        <v>0</v>
      </c>
      <c r="P253" s="4">
        <f>IF($A243&gt;=subsidy_start_date,IF($A254&lt;=subsidy_end_date,P244,0),0)</f>
        <v>0</v>
      </c>
      <c r="R253" s="4">
        <f>IF($A243&gt;=subsidy_start_date,IF($A254&lt;=subsidy_end_date,R244,0),0)</f>
        <v>0</v>
      </c>
      <c r="T253" s="4">
        <f>IF($A243&gt;=subsidy_start_date,IF($A254&lt;=subsidy_end_date,T244,0),0)</f>
        <v>0</v>
      </c>
      <c r="V253" s="4">
        <f>IF($A243&gt;=subsidy_start_date,IF($A254&lt;=subsidy_end_date,V244,0),0)</f>
        <v>0</v>
      </c>
      <c r="X253" s="4">
        <f>IF($A243&gt;=subsidy_start_date,IF($A254&lt;=subsidy_end_date,X244,0),0)</f>
        <v>0</v>
      </c>
      <c r="Z253" s="4">
        <f>IF($A243&gt;=subsidy_start_date,IF($A254&lt;=subsidy_end_date,Z244,0),0)</f>
        <v>0</v>
      </c>
      <c r="AB253" s="4">
        <f>IF($A243&gt;=subsidy_start_date,IF($A254&lt;=subsidy_end_date,AB244,0),0)</f>
        <v>0</v>
      </c>
      <c r="AD253" s="4">
        <f>IF($A243&gt;=subsidy_start_date,IF($A254&lt;=subsidy_end_date,AD244,0),0)</f>
        <v>0</v>
      </c>
      <c r="AF253" s="4">
        <f>IF($A243&gt;=subsidy_start_date,IF($A254&lt;=subsidy_end_date,AF244,0),0)</f>
        <v>0</v>
      </c>
      <c r="AH253" s="4">
        <f>IF($A243&gt;=subsidy_start_date,IF($A254&lt;=subsidy_end_date,AH244,0),0)</f>
        <v>0</v>
      </c>
      <c r="AJ253" s="4">
        <f>IF($A243&gt;=subsidy_start_date,IF($A254&lt;=subsidy_end_date,AJ244,0),0)</f>
        <v>0</v>
      </c>
      <c r="AL253" s="4">
        <f>IF($A243&gt;=subsidy_start_date,IF($A254&lt;=subsidy_end_date,AL244,0),0)</f>
        <v>0</v>
      </c>
      <c r="AN253" s="4">
        <f>IF($A243&gt;=subsidy_start_date,IF($A254&lt;=subsidy_end_date,AN244,0),0)</f>
        <v>0</v>
      </c>
      <c r="AP253" s="4">
        <f>IF($A243&gt;=subsidy_start_date,IF($A254&lt;=subsidy_end_date,AP244,0),0)</f>
        <v>0</v>
      </c>
      <c r="AR253" s="4">
        <f>IF($A243&gt;=subsidy_start_date,IF($A254&lt;=subsidy_end_date,AR244,0),0)</f>
        <v>0</v>
      </c>
      <c r="AT253" s="4">
        <f>IF($A243&gt;=subsidy_start_date,IF($A254&lt;=subsidy_end_date,AT244,0),0)</f>
        <v>0</v>
      </c>
      <c r="AV253" s="4">
        <f>IF($A243&gt;=subsidy_start_date,IF($A254&lt;=subsidy_end_date,AV244,0),0)</f>
        <v>0</v>
      </c>
      <c r="AX253" s="4">
        <f>IF($A243&gt;=subsidy_start_date,IF($A254&lt;=subsidy_end_date,AX244,0),0)</f>
        <v>0</v>
      </c>
      <c r="AZ253" s="4">
        <f>IF($A243&gt;=subsidy_start_date,IF($A254&lt;=subsidy_end_date,AZ244,0),0)</f>
        <v>0</v>
      </c>
      <c r="BB253" s="4">
        <f>IF($A243&gt;=subsidy_start_date,IF($A254&lt;=subsidy_end_date,BB244,0),0)</f>
        <v>0</v>
      </c>
      <c r="BD253" s="4">
        <f>IF($A243&gt;=subsidy_start_date,IF($A254&lt;=subsidy_end_date,BD244,0),0)</f>
        <v>0</v>
      </c>
      <c r="BF253" s="4">
        <f>IF($A243&gt;=subsidy_start_date,IF($A254&lt;=subsidy_end_date,BF244,0),0)</f>
        <v>0</v>
      </c>
      <c r="BH253" s="4">
        <f>IF($A243&gt;=subsidy_start_date,IF($A254&lt;=subsidy_end_date,BH244,0),0)</f>
        <v>0</v>
      </c>
      <c r="BJ253" s="4">
        <f>IF($A243&gt;=subsidy_start_date,IF($A254&lt;=subsidy_end_date,BJ244,0),0)</f>
        <v>0</v>
      </c>
      <c r="BL253" s="4">
        <f>IF($A243&gt;=subsidy_start_date,IF($A254&lt;=subsidy_end_date,BL244,0),0)</f>
        <v>0</v>
      </c>
      <c r="BN253" s="4">
        <f>IF($A243&gt;=subsidy_start_date,IF($A254&lt;=subsidy_end_date,BN244,0),0)</f>
        <v>0</v>
      </c>
      <c r="BP253" s="4">
        <f>IF($A243&gt;=subsidy_start_date,IF($A254&lt;=subsidy_end_date,BP244,0),0)</f>
        <v>0</v>
      </c>
      <c r="BR253" s="4">
        <f>IF($A243&gt;=subsidy_start_date,IF($A254&lt;=subsidy_end_date,BR244,0),0)</f>
        <v>0</v>
      </c>
      <c r="BT253" s="4">
        <f>IF($A243&gt;=subsidy_start_date,IF($A254&lt;=subsidy_end_date,BT244,0),0)</f>
        <v>0</v>
      </c>
      <c r="BV253" s="4">
        <f>IF($A243&gt;=subsidy_start_date,IF($A254&lt;=subsidy_end_date,BV244,0),0)</f>
        <v>0</v>
      </c>
      <c r="BX253" s="4">
        <f>IF($A243&gt;=subsidy_start_date,IF($A254&lt;=subsidy_end_date,BX244,0),0)</f>
        <v>0</v>
      </c>
      <c r="BZ253" s="4">
        <f>IF($A243&gt;=subsidy_start_date,IF($A254&lt;=subsidy_end_date,BZ244,0),0)</f>
        <v>0</v>
      </c>
      <c r="CB253" s="4">
        <f>IF($A243&gt;=subsidy_start_date,IF($A254&lt;=subsidy_end_date,CB244,0),0)</f>
        <v>0</v>
      </c>
      <c r="CD253" s="4">
        <f>IF($A243&gt;=subsidy_start_date,IF($A254&lt;=subsidy_end_date,CD244,0),0)</f>
        <v>0</v>
      </c>
      <c r="CF253" s="4">
        <f>IF($A243&gt;=subsidy_start_date,IF($A254&lt;=subsidy_end_date,CF244,0),0)</f>
        <v>0</v>
      </c>
      <c r="CH253" s="4">
        <f>IF($A243&gt;=subsidy_start_date,IF($A254&lt;=subsidy_end_date,CH244,0),0)</f>
        <v>0</v>
      </c>
      <c r="CJ253" s="4">
        <f>IF($A243&gt;=subsidy_start_date,IF($A254&lt;=subsidy_end_date,CJ244,0),0)</f>
        <v>0</v>
      </c>
      <c r="CL253" s="4">
        <f>IF($A243&gt;=subsidy_start_date,IF($A254&lt;=subsidy_end_date,CL244,0),0)</f>
        <v>0</v>
      </c>
      <c r="CN253" s="4">
        <f>IF($A243&gt;=subsidy_start_date,IF($A254&lt;=subsidy_end_date,CN244,0),0)</f>
        <v>0</v>
      </c>
      <c r="CP253" s="4">
        <f>IF($A243&gt;=subsidy_start_date,IF($A254&lt;=subsidy_end_date,CP244,0),0)</f>
        <v>0</v>
      </c>
      <c r="CR253" s="4">
        <f>IF($A243&gt;=subsidy_start_date,IF($A254&lt;=subsidy_end_date,CR244,0),0)</f>
        <v>0</v>
      </c>
      <c r="CT253" s="4">
        <f>IF($A243&gt;=subsidy_start_date,IF($A254&lt;=subsidy_end_date,CT244,0),0)</f>
        <v>0</v>
      </c>
      <c r="CV253" s="4">
        <f>IF($A243&gt;=subsidy_start_date,IF($A254&lt;=subsidy_end_date,CV244,0),0)</f>
        <v>0</v>
      </c>
    </row>
    <row r="254" spans="1:99" s="29" customFormat="1" ht="15" customHeight="1">
      <c r="A254" s="29">
        <f>INDEX($D$103:$AI$103,1,$A252)</f>
      </c>
      <c r="B254" s="8" t="s">
        <v>36</v>
      </c>
      <c r="C254" s="11"/>
      <c r="D254" s="1">
        <f>D253</f>
        <v>0</v>
      </c>
      <c r="E254" s="30"/>
      <c r="F254" s="1">
        <f>F253</f>
        <v>0</v>
      </c>
      <c r="G254" s="30"/>
      <c r="H254" s="1">
        <f>H253</f>
        <v>0</v>
      </c>
      <c r="I254" s="30"/>
      <c r="J254" s="1">
        <f>J253</f>
        <v>0</v>
      </c>
      <c r="K254" s="30"/>
      <c r="L254" s="1">
        <f>L253</f>
        <v>0</v>
      </c>
      <c r="M254" s="30"/>
      <c r="N254" s="1">
        <f>N253</f>
        <v>0</v>
      </c>
      <c r="O254" s="30"/>
      <c r="P254" s="1">
        <f>P253</f>
        <v>0</v>
      </c>
      <c r="Q254" s="30"/>
      <c r="R254" s="1">
        <f>R253</f>
        <v>0</v>
      </c>
      <c r="S254" s="30"/>
      <c r="T254" s="1">
        <f>T253</f>
        <v>0</v>
      </c>
      <c r="U254" s="30"/>
      <c r="V254" s="1">
        <f>V253</f>
        <v>0</v>
      </c>
      <c r="W254" s="30"/>
      <c r="X254" s="1">
        <f>X253</f>
        <v>0</v>
      </c>
      <c r="Y254" s="30"/>
      <c r="Z254" s="1">
        <f>Z253</f>
        <v>0</v>
      </c>
      <c r="AA254" s="30"/>
      <c r="AB254" s="1">
        <f>AB253</f>
        <v>0</v>
      </c>
      <c r="AC254" s="30"/>
      <c r="AD254" s="1">
        <f>AD253</f>
        <v>0</v>
      </c>
      <c r="AE254" s="30"/>
      <c r="AF254" s="1">
        <f>AF253</f>
        <v>0</v>
      </c>
      <c r="AG254" s="30"/>
      <c r="AH254" s="1">
        <f>AH253</f>
        <v>0</v>
      </c>
      <c r="AI254" s="30"/>
      <c r="AJ254" s="1">
        <f>AJ253</f>
        <v>0</v>
      </c>
      <c r="AK254" s="30"/>
      <c r="AL254" s="1">
        <f>AL253</f>
        <v>0</v>
      </c>
      <c r="AM254" s="30"/>
      <c r="AN254" s="1">
        <f>AN253</f>
        <v>0</v>
      </c>
      <c r="AO254" s="30"/>
      <c r="AP254" s="1">
        <f>AP253</f>
        <v>0</v>
      </c>
      <c r="AQ254" s="30"/>
      <c r="AR254" s="1">
        <f>AR253</f>
        <v>0</v>
      </c>
      <c r="AS254" s="30"/>
      <c r="AT254" s="1">
        <f>AT253</f>
        <v>0</v>
      </c>
      <c r="AU254" s="30"/>
      <c r="AV254" s="1">
        <f>AV253</f>
        <v>0</v>
      </c>
      <c r="AW254" s="30"/>
      <c r="AX254" s="1">
        <f>AX253</f>
        <v>0</v>
      </c>
      <c r="AY254" s="30"/>
      <c r="AZ254" s="1">
        <f>AZ253</f>
        <v>0</v>
      </c>
      <c r="BA254" s="30"/>
      <c r="BB254" s="1">
        <f>BB253</f>
        <v>0</v>
      </c>
      <c r="BC254" s="30"/>
      <c r="BD254" s="1">
        <f>BD253</f>
        <v>0</v>
      </c>
      <c r="BE254" s="30"/>
      <c r="BF254" s="1">
        <f>BF253</f>
        <v>0</v>
      </c>
      <c r="BG254" s="30"/>
      <c r="BH254" s="1">
        <f>BH253</f>
        <v>0</v>
      </c>
      <c r="BI254" s="30"/>
      <c r="BJ254" s="1">
        <f>BJ253</f>
        <v>0</v>
      </c>
      <c r="BK254" s="30"/>
      <c r="BL254" s="1">
        <f>BL253</f>
        <v>0</v>
      </c>
      <c r="BM254" s="30"/>
      <c r="BN254" s="1">
        <f>BN253</f>
        <v>0</v>
      </c>
      <c r="BO254" s="30"/>
      <c r="BP254" s="1">
        <f>BP253</f>
        <v>0</v>
      </c>
      <c r="BQ254" s="30"/>
      <c r="BR254" s="1">
        <f>BR253</f>
        <v>0</v>
      </c>
      <c r="BS254" s="30"/>
      <c r="BT254" s="1">
        <f>BT253</f>
        <v>0</v>
      </c>
      <c r="BU254" s="30"/>
      <c r="BV254" s="1">
        <f>BV253</f>
        <v>0</v>
      </c>
      <c r="BW254" s="30"/>
      <c r="BX254" s="1">
        <f>BX253</f>
        <v>0</v>
      </c>
      <c r="BY254" s="30"/>
      <c r="BZ254" s="1">
        <f>BZ253</f>
        <v>0</v>
      </c>
      <c r="CA254" s="30"/>
      <c r="CB254" s="1">
        <f>CB253</f>
        <v>0</v>
      </c>
      <c r="CC254" s="5"/>
      <c r="CD254" s="1">
        <f>CD253</f>
        <v>0</v>
      </c>
      <c r="CE254" s="5"/>
      <c r="CF254" s="1">
        <f>CF253</f>
        <v>0</v>
      </c>
      <c r="CG254" s="5"/>
      <c r="CH254" s="1">
        <f>CH253</f>
        <v>0</v>
      </c>
      <c r="CI254" s="5"/>
      <c r="CJ254" s="1">
        <f>CJ253</f>
        <v>0</v>
      </c>
      <c r="CK254" s="5"/>
      <c r="CL254" s="1">
        <f>CL253</f>
        <v>0</v>
      </c>
      <c r="CM254" s="5"/>
      <c r="CN254" s="1">
        <f>CN253</f>
        <v>0</v>
      </c>
      <c r="CO254" s="5"/>
      <c r="CP254" s="1">
        <f>CP253</f>
        <v>0</v>
      </c>
      <c r="CQ254" s="5"/>
      <c r="CR254" s="1">
        <f>CR253</f>
        <v>0</v>
      </c>
      <c r="CS254" s="5"/>
      <c r="CT254" s="1">
        <f>CT253</f>
        <v>0</v>
      </c>
      <c r="CU254" s="5"/>
    </row>
    <row r="255" spans="2:98" s="29" customFormat="1" ht="6" customHeight="1">
      <c r="B255" s="11"/>
      <c r="C255" s="11"/>
      <c r="D255" s="11"/>
      <c r="F255" s="11"/>
      <c r="H255" s="11"/>
      <c r="J255" s="11"/>
      <c r="L255" s="11"/>
      <c r="N255" s="11"/>
      <c r="P255" s="11"/>
      <c r="R255" s="11"/>
      <c r="T255" s="11"/>
      <c r="V255" s="11"/>
      <c r="X255" s="11"/>
      <c r="Z255" s="11"/>
      <c r="AB255" s="11"/>
      <c r="AD255" s="11"/>
      <c r="AF255" s="11"/>
      <c r="AH255" s="11"/>
      <c r="AJ255" s="11"/>
      <c r="AL255" s="11"/>
      <c r="AN255" s="11"/>
      <c r="AP255" s="11"/>
      <c r="AR255" s="11"/>
      <c r="AT255" s="11"/>
      <c r="AV255" s="11"/>
      <c r="AX255" s="11"/>
      <c r="AZ255" s="11"/>
      <c r="BB255" s="11"/>
      <c r="BD255" s="11"/>
      <c r="BF255" s="11"/>
      <c r="BH255" s="11"/>
      <c r="BJ255" s="11"/>
      <c r="BL255" s="11"/>
      <c r="BN255" s="11"/>
      <c r="BP255" s="11"/>
      <c r="BR255" s="11"/>
      <c r="BT255" s="11"/>
      <c r="BV255" s="11"/>
      <c r="BX255" s="11"/>
      <c r="BZ255" s="11"/>
      <c r="CB255" s="11"/>
      <c r="CD255" s="11"/>
      <c r="CF255" s="11"/>
      <c r="CH255" s="11"/>
      <c r="CJ255" s="11"/>
      <c r="CL255" s="11"/>
      <c r="CN255" s="11"/>
      <c r="CP255" s="11"/>
      <c r="CR255" s="11"/>
      <c r="CT255" s="11"/>
    </row>
    <row r="256" spans="2:99" s="29" customFormat="1" ht="15" customHeight="1">
      <c r="B256" s="8" t="s">
        <v>24</v>
      </c>
      <c r="C256" s="11"/>
      <c r="D256" s="17">
        <f>IF(($A254&lt;subsidy_start_date)+($A253&gt;subsidy_end_date),0,D248)</f>
        <v>0</v>
      </c>
      <c r="E256" s="30"/>
      <c r="F256" s="17">
        <f>IF(($A254&lt;subsidy_start_date)+($A253&gt;subsidy_end_date),0,F248)</f>
        <v>0</v>
      </c>
      <c r="G256" s="30"/>
      <c r="H256" s="17">
        <f>IF(($A254&lt;subsidy_start_date)+($A253&gt;subsidy_end_date),0,H248)</f>
        <v>0</v>
      </c>
      <c r="I256" s="30"/>
      <c r="J256" s="17">
        <f>IF(($A254&lt;subsidy_start_date)+($A253&gt;subsidy_end_date),0,J248)</f>
        <v>0</v>
      </c>
      <c r="K256" s="30"/>
      <c r="L256" s="17">
        <f>IF(($A254&lt;subsidy_start_date)+($A253&gt;subsidy_end_date),0,L248)</f>
        <v>0</v>
      </c>
      <c r="M256" s="30"/>
      <c r="N256" s="17">
        <f>IF(($A254&lt;subsidy_start_date)+($A253&gt;subsidy_end_date),0,N248)</f>
        <v>0</v>
      </c>
      <c r="O256" s="30"/>
      <c r="P256" s="17">
        <f>IF(($A254&lt;subsidy_start_date)+($A253&gt;subsidy_end_date),0,P248)</f>
        <v>0</v>
      </c>
      <c r="Q256" s="30"/>
      <c r="R256" s="17">
        <f>IF(($A254&lt;subsidy_start_date)+($A253&gt;subsidy_end_date),0,R248)</f>
        <v>0</v>
      </c>
      <c r="S256" s="30"/>
      <c r="T256" s="17">
        <f>IF(($A254&lt;subsidy_start_date)+($A253&gt;subsidy_end_date),0,T248)</f>
        <v>0</v>
      </c>
      <c r="U256" s="30"/>
      <c r="V256" s="17">
        <f>IF(($A254&lt;subsidy_start_date)+($A253&gt;subsidy_end_date),0,V248)</f>
        <v>0</v>
      </c>
      <c r="W256" s="30"/>
      <c r="X256" s="17">
        <f>IF(($A254&lt;subsidy_start_date)+($A253&gt;subsidy_end_date),0,X248)</f>
        <v>0</v>
      </c>
      <c r="Y256" s="30"/>
      <c r="Z256" s="17">
        <f>IF(($A254&lt;subsidy_start_date)+($A253&gt;subsidy_end_date),0,Z248)</f>
        <v>0</v>
      </c>
      <c r="AA256" s="30"/>
      <c r="AB256" s="17">
        <f>IF(($A254&lt;subsidy_start_date)+($A253&gt;subsidy_end_date),0,AB248)</f>
        <v>0</v>
      </c>
      <c r="AC256" s="30"/>
      <c r="AD256" s="17">
        <f>IF(($A254&lt;subsidy_start_date)+($A253&gt;subsidy_end_date),0,AD248)</f>
        <v>0</v>
      </c>
      <c r="AE256" s="30"/>
      <c r="AF256" s="17">
        <f>IF(($A254&lt;subsidy_start_date)+($A253&gt;subsidy_end_date),0,AF248)</f>
        <v>0</v>
      </c>
      <c r="AG256" s="30"/>
      <c r="AH256" s="17">
        <f>IF(($A254&lt;subsidy_start_date)+($A253&gt;subsidy_end_date),0,AH248)</f>
        <v>0</v>
      </c>
      <c r="AI256" s="30"/>
      <c r="AJ256" s="17">
        <f>IF(($A254&lt;subsidy_start_date)+($A253&gt;subsidy_end_date),0,AJ248)</f>
        <v>0</v>
      </c>
      <c r="AK256" s="30"/>
      <c r="AL256" s="17">
        <f>IF(($A254&lt;subsidy_start_date)+($A253&gt;subsidy_end_date),0,AL248)</f>
        <v>0</v>
      </c>
      <c r="AM256" s="30"/>
      <c r="AN256" s="17">
        <f>IF(($A254&lt;subsidy_start_date)+($A253&gt;subsidy_end_date),0,AN248)</f>
        <v>0</v>
      </c>
      <c r="AO256" s="30"/>
      <c r="AP256" s="17">
        <f>IF(($A254&lt;subsidy_start_date)+($A253&gt;subsidy_end_date),0,AP248)</f>
        <v>0</v>
      </c>
      <c r="AQ256" s="30"/>
      <c r="AR256" s="17">
        <f>IF(($A254&lt;subsidy_start_date)+($A253&gt;subsidy_end_date),0,AR248)</f>
        <v>0</v>
      </c>
      <c r="AS256" s="30"/>
      <c r="AT256" s="17">
        <f>IF(($A254&lt;subsidy_start_date)+($A253&gt;subsidy_end_date),0,AT248)</f>
        <v>0</v>
      </c>
      <c r="AU256" s="30"/>
      <c r="AV256" s="17">
        <f>IF(($A254&lt;subsidy_start_date)+($A253&gt;subsidy_end_date),0,AV248)</f>
        <v>0</v>
      </c>
      <c r="AW256" s="30"/>
      <c r="AX256" s="17">
        <f>IF(($A254&lt;subsidy_start_date)+($A253&gt;subsidy_end_date),0,AX248)</f>
        <v>0</v>
      </c>
      <c r="AY256" s="30"/>
      <c r="AZ256" s="17">
        <f>IF(($A254&lt;subsidy_start_date)+($A253&gt;subsidy_end_date),0,AZ248)</f>
        <v>0</v>
      </c>
      <c r="BA256" s="30"/>
      <c r="BB256" s="17">
        <f>IF(($A254&lt;subsidy_start_date)+($A253&gt;subsidy_end_date),0,BB248)</f>
        <v>0</v>
      </c>
      <c r="BC256" s="30"/>
      <c r="BD256" s="17">
        <f>IF(($A254&lt;subsidy_start_date)+($A253&gt;subsidy_end_date),0,BD248)</f>
        <v>0</v>
      </c>
      <c r="BE256" s="30"/>
      <c r="BF256" s="17">
        <f>IF(($A254&lt;subsidy_start_date)+($A253&gt;subsidy_end_date),0,BF248)</f>
        <v>0</v>
      </c>
      <c r="BG256" s="30"/>
      <c r="BH256" s="17">
        <f>IF(($A254&lt;subsidy_start_date)+($A253&gt;subsidy_end_date),0,BH248)</f>
        <v>0</v>
      </c>
      <c r="BI256" s="30"/>
      <c r="BJ256" s="17">
        <f>IF(($A254&lt;subsidy_start_date)+($A253&gt;subsidy_end_date),0,BJ248)</f>
        <v>0</v>
      </c>
      <c r="BK256" s="30"/>
      <c r="BL256" s="17">
        <f>IF(($A254&lt;subsidy_start_date)+($A253&gt;subsidy_end_date),0,BL248)</f>
        <v>0</v>
      </c>
      <c r="BM256" s="30"/>
      <c r="BN256" s="17">
        <f>IF(($A254&lt;subsidy_start_date)+($A253&gt;subsidy_end_date),0,BN248)</f>
        <v>0</v>
      </c>
      <c r="BO256" s="30"/>
      <c r="BP256" s="17">
        <f>IF(($A254&lt;subsidy_start_date)+($A253&gt;subsidy_end_date),0,BP248)</f>
        <v>0</v>
      </c>
      <c r="BQ256" s="30"/>
      <c r="BR256" s="17">
        <f>IF(($A254&lt;subsidy_start_date)+($A253&gt;subsidy_end_date),0,BR248)</f>
        <v>0</v>
      </c>
      <c r="BS256" s="30"/>
      <c r="BT256" s="17">
        <f>IF(($A254&lt;subsidy_start_date)+($A253&gt;subsidy_end_date),0,BT248)</f>
        <v>0</v>
      </c>
      <c r="BU256" s="30"/>
      <c r="BV256" s="17">
        <f>IF(($A254&lt;subsidy_start_date)+($A253&gt;subsidy_end_date),0,BV248)</f>
        <v>0</v>
      </c>
      <c r="BW256" s="30"/>
      <c r="BX256" s="17">
        <f>IF(($A254&lt;subsidy_start_date)+($A253&gt;subsidy_end_date),0,BX248)</f>
        <v>0</v>
      </c>
      <c r="BY256" s="30"/>
      <c r="BZ256" s="17">
        <f>IF(($A254&lt;subsidy_start_date)+($A253&gt;subsidy_end_date),0,BZ248)</f>
        <v>0</v>
      </c>
      <c r="CA256" s="30"/>
      <c r="CB256" s="17">
        <f>IF(($A254&lt;subsidy_start_date)+($A253&gt;subsidy_end_date),0,CB248)</f>
        <v>0</v>
      </c>
      <c r="CC256" s="5"/>
      <c r="CD256" s="17">
        <f>IF(($A254&lt;subsidy_start_date)+($A253&gt;subsidy_end_date),0,CD248)</f>
        <v>0</v>
      </c>
      <c r="CE256" s="5"/>
      <c r="CF256" s="17">
        <f>IF(($A254&lt;subsidy_start_date)+($A253&gt;subsidy_end_date),0,CF248)</f>
        <v>0</v>
      </c>
      <c r="CG256" s="5"/>
      <c r="CH256" s="17">
        <f>IF(($A254&lt;subsidy_start_date)+($A253&gt;subsidy_end_date),0,CH248)</f>
        <v>0</v>
      </c>
      <c r="CI256" s="5"/>
      <c r="CJ256" s="17">
        <f>IF(($A254&lt;subsidy_start_date)+($A253&gt;subsidy_end_date),0,CJ248)</f>
        <v>0</v>
      </c>
      <c r="CK256" s="5"/>
      <c r="CL256" s="17">
        <f>IF(($A254&lt;subsidy_start_date)+($A253&gt;subsidy_end_date),0,CL248)</f>
        <v>0</v>
      </c>
      <c r="CM256" s="5"/>
      <c r="CN256" s="17">
        <f>IF(($A254&lt;subsidy_start_date)+($A253&gt;subsidy_end_date),0,CN248)</f>
        <v>0</v>
      </c>
      <c r="CO256" s="5"/>
      <c r="CP256" s="17">
        <f>IF(($A254&lt;subsidy_start_date)+($A253&gt;subsidy_end_date),0,CP248)</f>
        <v>0</v>
      </c>
      <c r="CQ256" s="5"/>
      <c r="CR256" s="17">
        <f>IF(($A254&lt;subsidy_start_date)+($A253&gt;subsidy_end_date),0,CR248)</f>
        <v>0</v>
      </c>
      <c r="CS256" s="5"/>
      <c r="CT256" s="17">
        <f>IF(($A254&lt;subsidy_start_date)+($A253&gt;subsidy_end_date),0,CT248)</f>
        <v>0</v>
      </c>
      <c r="CU256" s="5"/>
    </row>
    <row r="257" spans="2:99" s="29" customFormat="1" ht="15" customHeight="1">
      <c r="B257" s="7" t="s">
        <v>34</v>
      </c>
      <c r="C257" s="11"/>
      <c r="D257" s="17">
        <f>-MIN(D256,D254*subsidy_rate)</f>
        <v>0</v>
      </c>
      <c r="E257" s="30"/>
      <c r="F257" s="17">
        <f>-MIN(F256,F254*subsidy_rate)</f>
        <v>0</v>
      </c>
      <c r="G257" s="30"/>
      <c r="H257" s="17">
        <f>-MIN(H256,H254*subsidy_rate)</f>
        <v>0</v>
      </c>
      <c r="I257" s="30"/>
      <c r="J257" s="17">
        <f>-MIN(J256,J254*subsidy_rate)</f>
        <v>0</v>
      </c>
      <c r="K257" s="30"/>
      <c r="L257" s="17">
        <f>-MIN(L256,L254*subsidy_rate)</f>
        <v>0</v>
      </c>
      <c r="M257" s="30"/>
      <c r="N257" s="17">
        <f>-MIN(N256,N254*subsidy_rate)</f>
        <v>0</v>
      </c>
      <c r="O257" s="30"/>
      <c r="P257" s="17">
        <f>-MIN(P256,P254*subsidy_rate)</f>
        <v>0</v>
      </c>
      <c r="Q257" s="30"/>
      <c r="R257" s="17">
        <f>-MIN(R256,R254*subsidy_rate)</f>
        <v>0</v>
      </c>
      <c r="S257" s="30"/>
      <c r="T257" s="17">
        <f>-MIN(T256,T254*subsidy_rate)</f>
        <v>0</v>
      </c>
      <c r="U257" s="30"/>
      <c r="V257" s="17">
        <f>-MIN(V256,V254*subsidy_rate)</f>
        <v>0</v>
      </c>
      <c r="W257" s="30"/>
      <c r="X257" s="17">
        <f>-MIN(X256,X254*subsidy_rate)</f>
        <v>0</v>
      </c>
      <c r="Y257" s="30"/>
      <c r="Z257" s="17">
        <f>-MIN(Z256,Z254*subsidy_rate)</f>
        <v>0</v>
      </c>
      <c r="AA257" s="30"/>
      <c r="AB257" s="17">
        <f>-MIN(AB256,AB254*subsidy_rate)</f>
        <v>0</v>
      </c>
      <c r="AC257" s="30"/>
      <c r="AD257" s="17">
        <f>-MIN(AD256,AD254*subsidy_rate)</f>
        <v>0</v>
      </c>
      <c r="AE257" s="30"/>
      <c r="AF257" s="17">
        <f>-MIN(AF256,AF254*subsidy_rate)</f>
        <v>0</v>
      </c>
      <c r="AG257" s="30"/>
      <c r="AH257" s="17">
        <f>-MIN(AH256,AH254*subsidy_rate)</f>
        <v>0</v>
      </c>
      <c r="AI257" s="30"/>
      <c r="AJ257" s="17">
        <f>-MIN(AJ256,AJ254*subsidy_rate)</f>
        <v>0</v>
      </c>
      <c r="AK257" s="30"/>
      <c r="AL257" s="17">
        <f>-MIN(AL256,AL254*subsidy_rate)</f>
        <v>0</v>
      </c>
      <c r="AM257" s="30"/>
      <c r="AN257" s="17">
        <f>-MIN(AN256,AN254*subsidy_rate)</f>
        <v>0</v>
      </c>
      <c r="AO257" s="30"/>
      <c r="AP257" s="17">
        <f>-MIN(AP256,AP254*subsidy_rate)</f>
        <v>0</v>
      </c>
      <c r="AQ257" s="30"/>
      <c r="AR257" s="17">
        <f>-MIN(AR256,AR254*subsidy_rate)</f>
        <v>0</v>
      </c>
      <c r="AS257" s="30"/>
      <c r="AT257" s="17">
        <f>-MIN(AT256,AT254*subsidy_rate)</f>
        <v>0</v>
      </c>
      <c r="AU257" s="30"/>
      <c r="AV257" s="17">
        <f>-MIN(AV256,AV254*subsidy_rate)</f>
        <v>0</v>
      </c>
      <c r="AW257" s="30"/>
      <c r="AX257" s="17">
        <f>-MIN(AX256,AX254*subsidy_rate)</f>
        <v>0</v>
      </c>
      <c r="AY257" s="30"/>
      <c r="AZ257" s="17">
        <f>-MIN(AZ256,AZ254*subsidy_rate)</f>
        <v>0</v>
      </c>
      <c r="BA257" s="30"/>
      <c r="BB257" s="17">
        <f>-MIN(BB256,BB254*subsidy_rate)</f>
        <v>0</v>
      </c>
      <c r="BC257" s="30"/>
      <c r="BD257" s="17">
        <f>-MIN(BD256,BD254*subsidy_rate)</f>
        <v>0</v>
      </c>
      <c r="BE257" s="30"/>
      <c r="BF257" s="17">
        <f>-MIN(BF256,BF254*subsidy_rate)</f>
        <v>0</v>
      </c>
      <c r="BG257" s="30"/>
      <c r="BH257" s="17">
        <f>-MIN(BH256,BH254*subsidy_rate)</f>
        <v>0</v>
      </c>
      <c r="BI257" s="30"/>
      <c r="BJ257" s="17">
        <f>-MIN(BJ256,BJ254*subsidy_rate)</f>
        <v>0</v>
      </c>
      <c r="BK257" s="30"/>
      <c r="BL257" s="17">
        <f>-MIN(BL256,BL254*subsidy_rate)</f>
        <v>0</v>
      </c>
      <c r="BM257" s="30"/>
      <c r="BN257" s="17">
        <f>-MIN(BN256,BN254*subsidy_rate)</f>
        <v>0</v>
      </c>
      <c r="BO257" s="30"/>
      <c r="BP257" s="17">
        <f>-MIN(BP256,BP254*subsidy_rate)</f>
        <v>0</v>
      </c>
      <c r="BQ257" s="30"/>
      <c r="BR257" s="17">
        <f>-MIN(BR256,BR254*subsidy_rate)</f>
        <v>0</v>
      </c>
      <c r="BS257" s="30"/>
      <c r="BT257" s="17">
        <f>-MIN(BT256,BT254*subsidy_rate)</f>
        <v>0</v>
      </c>
      <c r="BU257" s="30"/>
      <c r="BV257" s="17">
        <f>-MIN(BV256,BV254*subsidy_rate)</f>
        <v>0</v>
      </c>
      <c r="BW257" s="30"/>
      <c r="BX257" s="17">
        <f>-MIN(BX256,BX254*subsidy_rate)</f>
        <v>0</v>
      </c>
      <c r="BY257" s="30"/>
      <c r="BZ257" s="17">
        <f>-MIN(BZ256,BZ254*subsidy_rate)</f>
        <v>0</v>
      </c>
      <c r="CA257" s="30"/>
      <c r="CB257" s="17">
        <f>-MIN(CB256,CB254*subsidy_rate)</f>
        <v>0</v>
      </c>
      <c r="CC257" s="5"/>
      <c r="CD257" s="17">
        <f>-MIN(CD256,CD254*subsidy_rate)</f>
        <v>0</v>
      </c>
      <c r="CE257" s="5"/>
      <c r="CF257" s="17">
        <f>-MIN(CF256,CF254*subsidy_rate)</f>
        <v>0</v>
      </c>
      <c r="CG257" s="5"/>
      <c r="CH257" s="17">
        <f>-MIN(CH256,CH254*subsidy_rate)</f>
        <v>0</v>
      </c>
      <c r="CI257" s="5"/>
      <c r="CJ257" s="17">
        <f>-MIN(CJ256,CJ254*subsidy_rate)</f>
        <v>0</v>
      </c>
      <c r="CK257" s="5"/>
      <c r="CL257" s="17">
        <f>-MIN(CL256,CL254*subsidy_rate)</f>
        <v>0</v>
      </c>
      <c r="CM257" s="5"/>
      <c r="CN257" s="17">
        <f>-MIN(CN256,CN254*subsidy_rate)</f>
        <v>0</v>
      </c>
      <c r="CO257" s="5"/>
      <c r="CP257" s="17">
        <f>-MIN(CP256,CP254*subsidy_rate)</f>
        <v>0</v>
      </c>
      <c r="CQ257" s="5"/>
      <c r="CR257" s="17">
        <f>-MIN(CR256,CR254*subsidy_rate)</f>
        <v>0</v>
      </c>
      <c r="CS257" s="5"/>
      <c r="CT257" s="17">
        <f>-MIN(CT256,CT254*subsidy_rate)</f>
        <v>0</v>
      </c>
      <c r="CU257" s="5"/>
    </row>
    <row r="258" spans="2:99" s="29" customFormat="1" ht="15" customHeight="1">
      <c r="B258" s="8" t="str">
        <f>IF(A254&gt;=subsidy_end_date,"Wage subsidy expired","Wage subsidy available next period")</f>
        <v>Wage subsidy expired</v>
      </c>
      <c r="C258" s="11"/>
      <c r="D258" s="17">
        <f>D256+D257</f>
        <v>0</v>
      </c>
      <c r="E258" s="30"/>
      <c r="F258" s="17">
        <f>F256+F257</f>
        <v>0</v>
      </c>
      <c r="G258" s="30"/>
      <c r="H258" s="17">
        <f>H256+H257</f>
        <v>0</v>
      </c>
      <c r="I258" s="30"/>
      <c r="J258" s="17">
        <f>J256+J257</f>
        <v>0</v>
      </c>
      <c r="K258" s="30"/>
      <c r="L258" s="17">
        <f>L256+L257</f>
        <v>0</v>
      </c>
      <c r="M258" s="30"/>
      <c r="N258" s="17">
        <f>N256+N257</f>
        <v>0</v>
      </c>
      <c r="O258" s="30"/>
      <c r="P258" s="17">
        <f>P256+P257</f>
        <v>0</v>
      </c>
      <c r="Q258" s="30"/>
      <c r="R258" s="17">
        <f>R256+R257</f>
        <v>0</v>
      </c>
      <c r="S258" s="30"/>
      <c r="T258" s="17">
        <f>T256+T257</f>
        <v>0</v>
      </c>
      <c r="U258" s="30"/>
      <c r="V258" s="17">
        <f>V256+V257</f>
        <v>0</v>
      </c>
      <c r="W258" s="30"/>
      <c r="X258" s="17">
        <f>X256+X257</f>
        <v>0</v>
      </c>
      <c r="Y258" s="30"/>
      <c r="Z258" s="17">
        <f>Z256+Z257</f>
        <v>0</v>
      </c>
      <c r="AA258" s="30"/>
      <c r="AB258" s="17">
        <f>AB256+AB257</f>
        <v>0</v>
      </c>
      <c r="AC258" s="30"/>
      <c r="AD258" s="17">
        <f>AD256+AD257</f>
        <v>0</v>
      </c>
      <c r="AE258" s="30"/>
      <c r="AF258" s="17">
        <f>AF256+AF257</f>
        <v>0</v>
      </c>
      <c r="AG258" s="30"/>
      <c r="AH258" s="17">
        <f>AH256+AH257</f>
        <v>0</v>
      </c>
      <c r="AI258" s="30"/>
      <c r="AJ258" s="17">
        <f>AJ256+AJ257</f>
        <v>0</v>
      </c>
      <c r="AK258" s="30"/>
      <c r="AL258" s="17">
        <f>AL256+AL257</f>
        <v>0</v>
      </c>
      <c r="AM258" s="30"/>
      <c r="AN258" s="17">
        <f>AN256+AN257</f>
        <v>0</v>
      </c>
      <c r="AO258" s="30"/>
      <c r="AP258" s="17">
        <f>AP256+AP257</f>
        <v>0</v>
      </c>
      <c r="AQ258" s="30"/>
      <c r="AR258" s="17">
        <f>AR256+AR257</f>
        <v>0</v>
      </c>
      <c r="AS258" s="30"/>
      <c r="AT258" s="17">
        <f>AT256+AT257</f>
        <v>0</v>
      </c>
      <c r="AU258" s="30"/>
      <c r="AV258" s="17">
        <f>AV256+AV257</f>
        <v>0</v>
      </c>
      <c r="AW258" s="30"/>
      <c r="AX258" s="17">
        <f>AX256+AX257</f>
        <v>0</v>
      </c>
      <c r="AY258" s="30"/>
      <c r="AZ258" s="17">
        <f>AZ256+AZ257</f>
        <v>0</v>
      </c>
      <c r="BA258" s="30"/>
      <c r="BB258" s="17">
        <f>BB256+BB257</f>
        <v>0</v>
      </c>
      <c r="BC258" s="30"/>
      <c r="BD258" s="17">
        <f>BD256+BD257</f>
        <v>0</v>
      </c>
      <c r="BE258" s="30"/>
      <c r="BF258" s="17">
        <f>BF256+BF257</f>
        <v>0</v>
      </c>
      <c r="BG258" s="30"/>
      <c r="BH258" s="17">
        <f>BH256+BH257</f>
        <v>0</v>
      </c>
      <c r="BI258" s="30"/>
      <c r="BJ258" s="17">
        <f>BJ256+BJ257</f>
        <v>0</v>
      </c>
      <c r="BK258" s="30"/>
      <c r="BL258" s="17">
        <f>BL256+BL257</f>
        <v>0</v>
      </c>
      <c r="BM258" s="30"/>
      <c r="BN258" s="17">
        <f>BN256+BN257</f>
        <v>0</v>
      </c>
      <c r="BO258" s="30"/>
      <c r="BP258" s="17">
        <f>BP256+BP257</f>
        <v>0</v>
      </c>
      <c r="BQ258" s="30"/>
      <c r="BR258" s="17">
        <f>BR256+BR257</f>
        <v>0</v>
      </c>
      <c r="BS258" s="30"/>
      <c r="BT258" s="17">
        <f>BT256+BT257</f>
        <v>0</v>
      </c>
      <c r="BU258" s="30"/>
      <c r="BV258" s="17">
        <f>BV256+BV257</f>
        <v>0</v>
      </c>
      <c r="BW258" s="30"/>
      <c r="BX258" s="17">
        <f>BX256+BX257</f>
        <v>0</v>
      </c>
      <c r="BY258" s="30"/>
      <c r="BZ258" s="17">
        <f>BZ256+BZ257</f>
        <v>0</v>
      </c>
      <c r="CA258" s="30"/>
      <c r="CB258" s="17">
        <f>CB256+CB257</f>
        <v>0</v>
      </c>
      <c r="CC258" s="5"/>
      <c r="CD258" s="17">
        <f>CD256+CD257</f>
        <v>0</v>
      </c>
      <c r="CE258" s="5"/>
      <c r="CF258" s="17">
        <f>CF256+CF257</f>
        <v>0</v>
      </c>
      <c r="CG258" s="5"/>
      <c r="CH258" s="17">
        <f>CH256+CH257</f>
        <v>0</v>
      </c>
      <c r="CI258" s="5"/>
      <c r="CJ258" s="17">
        <f>CJ256+CJ257</f>
        <v>0</v>
      </c>
      <c r="CK258" s="5"/>
      <c r="CL258" s="17">
        <f>CL256+CL257</f>
        <v>0</v>
      </c>
      <c r="CM258" s="5"/>
      <c r="CN258" s="17">
        <f>CN256+CN257</f>
        <v>0</v>
      </c>
      <c r="CO258" s="5"/>
      <c r="CP258" s="17">
        <f>CP256+CP257</f>
        <v>0</v>
      </c>
      <c r="CQ258" s="5"/>
      <c r="CR258" s="17">
        <f>CR256+CR257</f>
        <v>0</v>
      </c>
      <c r="CS258" s="5"/>
      <c r="CT258" s="17">
        <f>CT256+CT257</f>
        <v>0</v>
      </c>
      <c r="CU258" s="5"/>
    </row>
    <row r="259" spans="2:99" s="29" customFormat="1" ht="15" customHeight="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c r="AA259" s="11"/>
      <c r="AB259" s="11"/>
      <c r="AC259" s="11"/>
      <c r="AD259" s="11"/>
      <c r="AE259" s="11"/>
      <c r="AF259" s="11"/>
      <c r="AG259" s="11"/>
      <c r="AH259" s="11"/>
      <c r="AI259" s="11"/>
      <c r="AJ259" s="11"/>
      <c r="AK259" s="11"/>
      <c r="AL259" s="11"/>
      <c r="AM259" s="11"/>
      <c r="AN259" s="11"/>
      <c r="AO259" s="11"/>
      <c r="AP259" s="11"/>
      <c r="AQ259" s="11"/>
      <c r="AR259" s="11"/>
      <c r="AS259" s="11"/>
      <c r="AT259" s="11"/>
      <c r="AU259" s="11"/>
      <c r="AV259" s="11"/>
      <c r="AW259" s="11"/>
      <c r="AX259" s="11"/>
      <c r="AY259" s="11"/>
      <c r="AZ259" s="11"/>
      <c r="BA259" s="11"/>
      <c r="BB259" s="11"/>
      <c r="BC259" s="11"/>
      <c r="BD259" s="11"/>
      <c r="BE259" s="11"/>
      <c r="BF259" s="11"/>
      <c r="BG259" s="11"/>
      <c r="BH259" s="11"/>
      <c r="BI259" s="11"/>
      <c r="BJ259" s="11"/>
      <c r="BK259" s="11"/>
      <c r="BL259" s="11"/>
      <c r="BM259" s="11"/>
      <c r="BN259" s="11"/>
      <c r="BO259" s="11"/>
      <c r="BP259" s="11"/>
      <c r="BQ259" s="11"/>
      <c r="BR259" s="11"/>
      <c r="BS259" s="11"/>
      <c r="BT259" s="11"/>
      <c r="BU259" s="11"/>
      <c r="BV259" s="11"/>
      <c r="BW259" s="11"/>
      <c r="BX259" s="11"/>
      <c r="BY259" s="11"/>
      <c r="BZ259" s="11"/>
      <c r="CA259" s="11"/>
      <c r="CB259" s="11"/>
      <c r="CC259" s="11"/>
      <c r="CD259" s="11"/>
      <c r="CE259" s="11"/>
      <c r="CF259" s="11"/>
      <c r="CG259" s="11"/>
      <c r="CH259" s="11"/>
      <c r="CI259" s="11"/>
      <c r="CJ259" s="11"/>
      <c r="CK259" s="11"/>
      <c r="CL259" s="11"/>
      <c r="CM259" s="11"/>
      <c r="CN259" s="11"/>
      <c r="CO259" s="11"/>
      <c r="CP259" s="11"/>
      <c r="CQ259" s="11"/>
      <c r="CR259" s="11"/>
      <c r="CS259" s="11"/>
      <c r="CT259" s="11"/>
      <c r="CU259" s="11"/>
    </row>
    <row r="260" s="29" customFormat="1" ht="15" customHeight="1"/>
    <row r="261" s="29" customFormat="1" ht="15" customHeight="1" hidden="1">
      <c r="B261"/>
    </row>
    <row r="262" spans="1:99" s="29" customFormat="1" ht="15" customHeight="1">
      <c r="A262" s="29">
        <f>A252+2</f>
        <v>13</v>
      </c>
      <c r="B262" s="28">
        <f>IF($D$102,TEXT($A263,"mmmm d")&amp;" to "&amp;TEXT($A264,"mmmm d"),"")</f>
      </c>
      <c r="C262" s="11"/>
      <c r="D262" s="33" t="str">
        <f>IF(D$202&lt;&gt;"",D$202,"")</f>
        <v>Employee 1</v>
      </c>
      <c r="E262" s="33"/>
      <c r="F262" s="33">
        <f>IF(F$202&lt;&gt;"",F$202,"")</f>
      </c>
      <c r="G262" s="33"/>
      <c r="H262" s="33">
        <f>IF(H$202&lt;&gt;"",H$202,"")</f>
      </c>
      <c r="I262" s="33"/>
      <c r="J262" s="33">
        <f>IF(J$202&lt;&gt;"",J$202,"")</f>
      </c>
      <c r="K262" s="33"/>
      <c r="L262" s="33">
        <f>IF(L$202&lt;&gt;"",L$202,"")</f>
      </c>
      <c r="M262" s="33"/>
      <c r="N262" s="33">
        <f>IF(N$202&lt;&gt;"",N$202,"")</f>
      </c>
      <c r="O262" s="33"/>
      <c r="P262" s="33">
        <f>IF(P$202&lt;&gt;"",P$202,"")</f>
      </c>
      <c r="Q262" s="33"/>
      <c r="R262" s="33">
        <f>IF(R$202&lt;&gt;"",R$202,"")</f>
      </c>
      <c r="S262" s="33"/>
      <c r="T262" s="33">
        <f>IF(T$202&lt;&gt;"",T$202,"")</f>
      </c>
      <c r="U262" s="33"/>
      <c r="V262" s="33">
        <f>IF(V$202&lt;&gt;"",V$202,"")</f>
      </c>
      <c r="W262" s="33"/>
      <c r="X262" s="33">
        <f>IF(X$202&lt;&gt;"",X$202,"")</f>
      </c>
      <c r="Y262" s="33"/>
      <c r="Z262" s="33">
        <f>IF(Z$202&lt;&gt;"",Z$202,"")</f>
      </c>
      <c r="AA262" s="33"/>
      <c r="AB262" s="33">
        <f>IF(AB$202&lt;&gt;"",AB$202,"")</f>
      </c>
      <c r="AC262" s="33"/>
      <c r="AD262" s="33">
        <f>IF(AD$202&lt;&gt;"",AD$202,"")</f>
      </c>
      <c r="AE262" s="33"/>
      <c r="AF262" s="33">
        <f>IF(AF$202&lt;&gt;"",AF$202,"")</f>
      </c>
      <c r="AG262" s="33"/>
      <c r="AH262" s="33">
        <f>IF(AH$202&lt;&gt;"",AH$202,"")</f>
      </c>
      <c r="AI262" s="33"/>
      <c r="AJ262" s="33">
        <f>IF(AJ$202&lt;&gt;"",AJ$202,"")</f>
      </c>
      <c r="AK262" s="33"/>
      <c r="AL262" s="33">
        <f>IF(AL$202&lt;&gt;"",AL$202,"")</f>
      </c>
      <c r="AM262" s="33"/>
      <c r="AN262" s="33">
        <f>IF(AN$202&lt;&gt;"",AN$202,"")</f>
      </c>
      <c r="AO262" s="33"/>
      <c r="AP262" s="33">
        <f>IF(AP$202&lt;&gt;"",AP$202,"")</f>
      </c>
      <c r="AQ262" s="33"/>
      <c r="AR262" s="33">
        <f>IF(AR$202&lt;&gt;"",AR$202,"")</f>
      </c>
      <c r="AS262" s="33"/>
      <c r="AT262" s="33">
        <f>IF(AT$202&lt;&gt;"",AT$202,"")</f>
      </c>
      <c r="AU262" s="33"/>
      <c r="AV262" s="33">
        <f>IF(AV$202&lt;&gt;"",AV$202,"")</f>
      </c>
      <c r="AW262" s="33"/>
      <c r="AX262" s="33">
        <f>IF(AX$202&lt;&gt;"",AX$202,"")</f>
      </c>
      <c r="AY262" s="33"/>
      <c r="AZ262" s="33">
        <f>IF(AZ$202&lt;&gt;"",AZ$202,"")</f>
      </c>
      <c r="BA262" s="33"/>
      <c r="BB262" s="33">
        <f>IF(BB$202&lt;&gt;"",BB$202,"")</f>
      </c>
      <c r="BC262" s="33"/>
      <c r="BD262" s="33">
        <f>IF(BD$202&lt;&gt;"",BD$202,"")</f>
      </c>
      <c r="BE262" s="33"/>
      <c r="BF262" s="33">
        <f>IF(BF$202&lt;&gt;"",BF$202,"")</f>
      </c>
      <c r="BG262" s="33"/>
      <c r="BH262" s="33">
        <f>IF(BH$202&lt;&gt;"",BH$202,"")</f>
      </c>
      <c r="BI262" s="33"/>
      <c r="BJ262" s="33">
        <f>IF(BJ$202&lt;&gt;"",BJ$202,"")</f>
      </c>
      <c r="BK262" s="33"/>
      <c r="BL262" s="33">
        <f>IF(BL$202&lt;&gt;"",BL$202,"")</f>
      </c>
      <c r="BM262" s="33"/>
      <c r="BN262" s="33">
        <f>IF(BN$202&lt;&gt;"",BN$202,"")</f>
      </c>
      <c r="BO262" s="33"/>
      <c r="BP262" s="33">
        <f>IF(BP$202&lt;&gt;"",BP$202,"")</f>
      </c>
      <c r="BQ262" s="33"/>
      <c r="BR262" s="33">
        <f>IF(BR$202&lt;&gt;"",BR$202,"")</f>
      </c>
      <c r="BS262" s="33"/>
      <c r="BT262" s="33">
        <f>IF(BT$202&lt;&gt;"",BT$202,"")</f>
      </c>
      <c r="BU262" s="33"/>
      <c r="BV262" s="33">
        <f>IF(BV$202&lt;&gt;"",BV$202,"")</f>
      </c>
      <c r="BW262" s="33"/>
      <c r="BX262" s="33">
        <f>IF(BX$202&lt;&gt;"",BX$202,"")</f>
      </c>
      <c r="BY262" s="33"/>
      <c r="BZ262" s="33">
        <f>IF(BZ$202&lt;&gt;"",BZ$202,"")</f>
      </c>
      <c r="CA262" s="33"/>
      <c r="CB262" s="33">
        <f>IF(CB$202&lt;&gt;"",CB$202,"")</f>
      </c>
      <c r="CC262" s="33"/>
      <c r="CD262" s="33">
        <f>IF(CD$202&lt;&gt;"",CD$202,"")</f>
      </c>
      <c r="CE262" s="33"/>
      <c r="CF262" s="33">
        <f>IF(CF$202&lt;&gt;"",CF$202,"")</f>
      </c>
      <c r="CG262" s="33"/>
      <c r="CH262" s="33">
        <f>IF(CH$202&lt;&gt;"",CH$202,"")</f>
      </c>
      <c r="CI262" s="33"/>
      <c r="CJ262" s="33">
        <f>IF(CJ$202&lt;&gt;"",CJ$202,"")</f>
      </c>
      <c r="CK262" s="33"/>
      <c r="CL262" s="33">
        <f>IF(CL$202&lt;&gt;"",CL$202,"")</f>
      </c>
      <c r="CM262" s="33"/>
      <c r="CN262" s="33">
        <f>IF(CN$202&lt;&gt;"",CN$202,"")</f>
      </c>
      <c r="CO262" s="33"/>
      <c r="CP262" s="33">
        <f>IF(CP$202&lt;&gt;"",CP$202,"")</f>
      </c>
      <c r="CQ262" s="33"/>
      <c r="CR262" s="33">
        <f>IF(CR$202&lt;&gt;"",CR$202,"")</f>
      </c>
      <c r="CS262" s="33"/>
      <c r="CT262" s="33">
        <f>IF(CT$202&lt;&gt;"",CT$202,"")</f>
      </c>
      <c r="CU262" s="33"/>
    </row>
    <row r="263" spans="1:100" s="29" customFormat="1" ht="6" customHeight="1">
      <c r="A263" s="29">
        <f>INDEX($D$102:$AI$102,1,$A262)</f>
      </c>
      <c r="B263" s="11"/>
      <c r="C263" s="11"/>
      <c r="D263" s="4">
        <f>IF($A253&gt;=subsidy_start_date,IF($A264&lt;=subsidy_end_date,D254,0),0)</f>
        <v>0</v>
      </c>
      <c r="F263" s="4">
        <f>IF($A253&gt;=subsidy_start_date,IF($A264&lt;=subsidy_end_date,F254,0),0)</f>
        <v>0</v>
      </c>
      <c r="H263" s="4">
        <f>IF($A253&gt;=subsidy_start_date,IF($A264&lt;=subsidy_end_date,H254,0),0)</f>
        <v>0</v>
      </c>
      <c r="J263" s="4">
        <f>IF($A253&gt;=subsidy_start_date,IF($A264&lt;=subsidy_end_date,J254,0),0)</f>
        <v>0</v>
      </c>
      <c r="L263" s="4">
        <f>IF($A253&gt;=subsidy_start_date,IF($A264&lt;=subsidy_end_date,L254,0),0)</f>
        <v>0</v>
      </c>
      <c r="N263" s="4">
        <f>IF($A253&gt;=subsidy_start_date,IF($A264&lt;=subsidy_end_date,N254,0),0)</f>
        <v>0</v>
      </c>
      <c r="P263" s="4">
        <f>IF($A253&gt;=subsidy_start_date,IF($A264&lt;=subsidy_end_date,P254,0),0)</f>
        <v>0</v>
      </c>
      <c r="R263" s="4">
        <f>IF($A253&gt;=subsidy_start_date,IF($A264&lt;=subsidy_end_date,R254,0),0)</f>
        <v>0</v>
      </c>
      <c r="T263" s="4">
        <f>IF($A253&gt;=subsidy_start_date,IF($A264&lt;=subsidy_end_date,T254,0),0)</f>
        <v>0</v>
      </c>
      <c r="V263" s="4">
        <f>IF($A253&gt;=subsidy_start_date,IF($A264&lt;=subsidy_end_date,V254,0),0)</f>
        <v>0</v>
      </c>
      <c r="X263" s="4">
        <f>IF($A253&gt;=subsidy_start_date,IF($A264&lt;=subsidy_end_date,X254,0),0)</f>
        <v>0</v>
      </c>
      <c r="Z263" s="4">
        <f>IF($A253&gt;=subsidy_start_date,IF($A264&lt;=subsidy_end_date,Z254,0),0)</f>
        <v>0</v>
      </c>
      <c r="AB263" s="4">
        <f>IF($A253&gt;=subsidy_start_date,IF($A264&lt;=subsidy_end_date,AB254,0),0)</f>
        <v>0</v>
      </c>
      <c r="AD263" s="4">
        <f>IF($A253&gt;=subsidy_start_date,IF($A264&lt;=subsidy_end_date,AD254,0),0)</f>
        <v>0</v>
      </c>
      <c r="AF263" s="4">
        <f>IF($A253&gt;=subsidy_start_date,IF($A264&lt;=subsidy_end_date,AF254,0),0)</f>
        <v>0</v>
      </c>
      <c r="AH263" s="4">
        <f>IF($A253&gt;=subsidy_start_date,IF($A264&lt;=subsidy_end_date,AH254,0),0)</f>
        <v>0</v>
      </c>
      <c r="AJ263" s="4">
        <f>IF($A253&gt;=subsidy_start_date,IF($A264&lt;=subsidy_end_date,AJ254,0),0)</f>
        <v>0</v>
      </c>
      <c r="AL263" s="4">
        <f>IF($A253&gt;=subsidy_start_date,IF($A264&lt;=subsidy_end_date,AL254,0),0)</f>
        <v>0</v>
      </c>
      <c r="AN263" s="4">
        <f>IF($A253&gt;=subsidy_start_date,IF($A264&lt;=subsidy_end_date,AN254,0),0)</f>
        <v>0</v>
      </c>
      <c r="AP263" s="4">
        <f>IF($A253&gt;=subsidy_start_date,IF($A264&lt;=subsidy_end_date,AP254,0),0)</f>
        <v>0</v>
      </c>
      <c r="AR263" s="4">
        <f>IF($A253&gt;=subsidy_start_date,IF($A264&lt;=subsidy_end_date,AR254,0),0)</f>
        <v>0</v>
      </c>
      <c r="AT263" s="4">
        <f>IF($A253&gt;=subsidy_start_date,IF($A264&lt;=subsidy_end_date,AT254,0),0)</f>
        <v>0</v>
      </c>
      <c r="AV263" s="4">
        <f>IF($A253&gt;=subsidy_start_date,IF($A264&lt;=subsidy_end_date,AV254,0),0)</f>
        <v>0</v>
      </c>
      <c r="AX263" s="4">
        <f>IF($A253&gt;=subsidy_start_date,IF($A264&lt;=subsidy_end_date,AX254,0),0)</f>
        <v>0</v>
      </c>
      <c r="AZ263" s="4">
        <f>IF($A253&gt;=subsidy_start_date,IF($A264&lt;=subsidy_end_date,AZ254,0),0)</f>
        <v>0</v>
      </c>
      <c r="BB263" s="4">
        <f>IF($A253&gt;=subsidy_start_date,IF($A264&lt;=subsidy_end_date,BB254,0),0)</f>
        <v>0</v>
      </c>
      <c r="BD263" s="4">
        <f>IF($A253&gt;=subsidy_start_date,IF($A264&lt;=subsidy_end_date,BD254,0),0)</f>
        <v>0</v>
      </c>
      <c r="BF263" s="4">
        <f>IF($A253&gt;=subsidy_start_date,IF($A264&lt;=subsidy_end_date,BF254,0),0)</f>
        <v>0</v>
      </c>
      <c r="BH263" s="4">
        <f>IF($A253&gt;=subsidy_start_date,IF($A264&lt;=subsidy_end_date,BH254,0),0)</f>
        <v>0</v>
      </c>
      <c r="BJ263" s="4">
        <f>IF($A253&gt;=subsidy_start_date,IF($A264&lt;=subsidy_end_date,BJ254,0),0)</f>
        <v>0</v>
      </c>
      <c r="BL263" s="4">
        <f>IF($A253&gt;=subsidy_start_date,IF($A264&lt;=subsidy_end_date,BL254,0),0)</f>
        <v>0</v>
      </c>
      <c r="BN263" s="4">
        <f>IF($A253&gt;=subsidy_start_date,IF($A264&lt;=subsidy_end_date,BN254,0),0)</f>
        <v>0</v>
      </c>
      <c r="BP263" s="4">
        <f>IF($A253&gt;=subsidy_start_date,IF($A264&lt;=subsidy_end_date,BP254,0),0)</f>
        <v>0</v>
      </c>
      <c r="BR263" s="4">
        <f>IF($A253&gt;=subsidy_start_date,IF($A264&lt;=subsidy_end_date,BR254,0),0)</f>
        <v>0</v>
      </c>
      <c r="BT263" s="4">
        <f>IF($A253&gt;=subsidy_start_date,IF($A264&lt;=subsidy_end_date,BT254,0),0)</f>
        <v>0</v>
      </c>
      <c r="BV263" s="4">
        <f>IF($A253&gt;=subsidy_start_date,IF($A264&lt;=subsidy_end_date,BV254,0),0)</f>
        <v>0</v>
      </c>
      <c r="BX263" s="4">
        <f>IF($A253&gt;=subsidy_start_date,IF($A264&lt;=subsidy_end_date,BX254,0),0)</f>
        <v>0</v>
      </c>
      <c r="BZ263" s="4">
        <f>IF($A253&gt;=subsidy_start_date,IF($A264&lt;=subsidy_end_date,BZ254,0),0)</f>
        <v>0</v>
      </c>
      <c r="CB263" s="4">
        <f>IF($A253&gt;=subsidy_start_date,IF($A264&lt;=subsidy_end_date,CB254,0),0)</f>
        <v>0</v>
      </c>
      <c r="CD263" s="4">
        <f>IF($A253&gt;=subsidy_start_date,IF($A264&lt;=subsidy_end_date,CD254,0),0)</f>
        <v>0</v>
      </c>
      <c r="CF263" s="4">
        <f>IF($A253&gt;=subsidy_start_date,IF($A264&lt;=subsidy_end_date,CF254,0),0)</f>
        <v>0</v>
      </c>
      <c r="CH263" s="4">
        <f>IF($A253&gt;=subsidy_start_date,IF($A264&lt;=subsidy_end_date,CH254,0),0)</f>
        <v>0</v>
      </c>
      <c r="CJ263" s="4">
        <f>IF($A253&gt;=subsidy_start_date,IF($A264&lt;=subsidy_end_date,CJ254,0),0)</f>
        <v>0</v>
      </c>
      <c r="CL263" s="4">
        <f>IF($A253&gt;=subsidy_start_date,IF($A264&lt;=subsidy_end_date,CL254,0),0)</f>
        <v>0</v>
      </c>
      <c r="CN263" s="4">
        <f>IF($A253&gt;=subsidy_start_date,IF($A264&lt;=subsidy_end_date,CN254,0),0)</f>
        <v>0</v>
      </c>
      <c r="CP263" s="4">
        <f>IF($A253&gt;=subsidy_start_date,IF($A264&lt;=subsidy_end_date,CP254,0),0)</f>
        <v>0</v>
      </c>
      <c r="CR263" s="4">
        <f>IF($A253&gt;=subsidy_start_date,IF($A264&lt;=subsidy_end_date,CR254,0),0)</f>
        <v>0</v>
      </c>
      <c r="CT263" s="4">
        <f>IF($A253&gt;=subsidy_start_date,IF($A264&lt;=subsidy_end_date,CT254,0),0)</f>
        <v>0</v>
      </c>
      <c r="CV263" s="4">
        <f>IF($A253&gt;=subsidy_start_date,IF($A264&lt;=subsidy_end_date,CV254,0),0)</f>
        <v>0</v>
      </c>
    </row>
    <row r="264" spans="1:99" s="29" customFormat="1" ht="15" customHeight="1">
      <c r="A264" s="29">
        <f>INDEX($D$103:$AI$103,1,$A262)</f>
      </c>
      <c r="B264" s="8" t="s">
        <v>36</v>
      </c>
      <c r="C264" s="11"/>
      <c r="D264" s="1">
        <f>D263</f>
        <v>0</v>
      </c>
      <c r="E264" s="30"/>
      <c r="F264" s="1">
        <f>F263</f>
        <v>0</v>
      </c>
      <c r="G264" s="30"/>
      <c r="H264" s="1">
        <f>H263</f>
        <v>0</v>
      </c>
      <c r="I264" s="30"/>
      <c r="J264" s="1">
        <f>J263</f>
        <v>0</v>
      </c>
      <c r="K264" s="30"/>
      <c r="L264" s="1">
        <f>L263</f>
        <v>0</v>
      </c>
      <c r="M264" s="30"/>
      <c r="N264" s="1">
        <f>N263</f>
        <v>0</v>
      </c>
      <c r="O264" s="30"/>
      <c r="P264" s="1">
        <f>P263</f>
        <v>0</v>
      </c>
      <c r="Q264" s="30"/>
      <c r="R264" s="1">
        <f>R263</f>
        <v>0</v>
      </c>
      <c r="S264" s="30"/>
      <c r="T264" s="1">
        <f>T263</f>
        <v>0</v>
      </c>
      <c r="U264" s="30"/>
      <c r="V264" s="1">
        <f>V263</f>
        <v>0</v>
      </c>
      <c r="W264" s="30"/>
      <c r="X264" s="1">
        <f>X263</f>
        <v>0</v>
      </c>
      <c r="Y264" s="30"/>
      <c r="Z264" s="1">
        <f>Z263</f>
        <v>0</v>
      </c>
      <c r="AA264" s="30"/>
      <c r="AB264" s="1">
        <f>AB263</f>
        <v>0</v>
      </c>
      <c r="AC264" s="30"/>
      <c r="AD264" s="1">
        <f>AD263</f>
        <v>0</v>
      </c>
      <c r="AE264" s="30"/>
      <c r="AF264" s="1">
        <f>AF263</f>
        <v>0</v>
      </c>
      <c r="AG264" s="30"/>
      <c r="AH264" s="1">
        <f>AH263</f>
        <v>0</v>
      </c>
      <c r="AI264" s="30"/>
      <c r="AJ264" s="1">
        <f>AJ263</f>
        <v>0</v>
      </c>
      <c r="AK264" s="30"/>
      <c r="AL264" s="1">
        <f>AL263</f>
        <v>0</v>
      </c>
      <c r="AM264" s="30"/>
      <c r="AN264" s="1">
        <f>AN263</f>
        <v>0</v>
      </c>
      <c r="AO264" s="30"/>
      <c r="AP264" s="1">
        <f>AP263</f>
        <v>0</v>
      </c>
      <c r="AQ264" s="30"/>
      <c r="AR264" s="1">
        <f>AR263</f>
        <v>0</v>
      </c>
      <c r="AS264" s="30"/>
      <c r="AT264" s="1">
        <f>AT263</f>
        <v>0</v>
      </c>
      <c r="AU264" s="30"/>
      <c r="AV264" s="1">
        <f>AV263</f>
        <v>0</v>
      </c>
      <c r="AW264" s="30"/>
      <c r="AX264" s="1">
        <f>AX263</f>
        <v>0</v>
      </c>
      <c r="AY264" s="30"/>
      <c r="AZ264" s="1">
        <f>AZ263</f>
        <v>0</v>
      </c>
      <c r="BA264" s="30"/>
      <c r="BB264" s="1">
        <f>BB263</f>
        <v>0</v>
      </c>
      <c r="BC264" s="30"/>
      <c r="BD264" s="1">
        <f>BD263</f>
        <v>0</v>
      </c>
      <c r="BE264" s="30"/>
      <c r="BF264" s="1">
        <f>BF263</f>
        <v>0</v>
      </c>
      <c r="BG264" s="30"/>
      <c r="BH264" s="1">
        <f>BH263</f>
        <v>0</v>
      </c>
      <c r="BI264" s="30"/>
      <c r="BJ264" s="1">
        <f>BJ263</f>
        <v>0</v>
      </c>
      <c r="BK264" s="30"/>
      <c r="BL264" s="1">
        <f>BL263</f>
        <v>0</v>
      </c>
      <c r="BM264" s="30"/>
      <c r="BN264" s="1">
        <f>BN263</f>
        <v>0</v>
      </c>
      <c r="BO264" s="30"/>
      <c r="BP264" s="1">
        <f>BP263</f>
        <v>0</v>
      </c>
      <c r="BQ264" s="30"/>
      <c r="BR264" s="1">
        <f>BR263</f>
        <v>0</v>
      </c>
      <c r="BS264" s="30"/>
      <c r="BT264" s="1">
        <f>BT263</f>
        <v>0</v>
      </c>
      <c r="BU264" s="30"/>
      <c r="BV264" s="1">
        <f>BV263</f>
        <v>0</v>
      </c>
      <c r="BW264" s="30"/>
      <c r="BX264" s="1">
        <f>BX263</f>
        <v>0</v>
      </c>
      <c r="BY264" s="30"/>
      <c r="BZ264" s="1">
        <f>BZ263</f>
        <v>0</v>
      </c>
      <c r="CA264" s="30"/>
      <c r="CB264" s="1">
        <f>CB263</f>
        <v>0</v>
      </c>
      <c r="CC264" s="5"/>
      <c r="CD264" s="1">
        <f>CD263</f>
        <v>0</v>
      </c>
      <c r="CE264" s="5"/>
      <c r="CF264" s="1">
        <f>CF263</f>
        <v>0</v>
      </c>
      <c r="CG264" s="5"/>
      <c r="CH264" s="1">
        <f>CH263</f>
        <v>0</v>
      </c>
      <c r="CI264" s="5"/>
      <c r="CJ264" s="1">
        <f>CJ263</f>
        <v>0</v>
      </c>
      <c r="CK264" s="5"/>
      <c r="CL264" s="1">
        <f>CL263</f>
        <v>0</v>
      </c>
      <c r="CM264" s="5"/>
      <c r="CN264" s="1">
        <f>CN263</f>
        <v>0</v>
      </c>
      <c r="CO264" s="5"/>
      <c r="CP264" s="1">
        <f>CP263</f>
        <v>0</v>
      </c>
      <c r="CQ264" s="5"/>
      <c r="CR264" s="1">
        <f>CR263</f>
        <v>0</v>
      </c>
      <c r="CS264" s="5"/>
      <c r="CT264" s="1">
        <f>CT263</f>
        <v>0</v>
      </c>
      <c r="CU264" s="5"/>
    </row>
    <row r="265" spans="2:98" s="29" customFormat="1" ht="6" customHeight="1">
      <c r="B265" s="11"/>
      <c r="C265" s="11"/>
      <c r="D265" s="11"/>
      <c r="F265" s="11"/>
      <c r="H265" s="11"/>
      <c r="J265" s="11"/>
      <c r="L265" s="11"/>
      <c r="N265" s="11"/>
      <c r="P265" s="11"/>
      <c r="R265" s="11"/>
      <c r="T265" s="11"/>
      <c r="V265" s="11"/>
      <c r="X265" s="11"/>
      <c r="Z265" s="11"/>
      <c r="AB265" s="11"/>
      <c r="AD265" s="11"/>
      <c r="AF265" s="11"/>
      <c r="AH265" s="11"/>
      <c r="AJ265" s="11"/>
      <c r="AL265" s="11"/>
      <c r="AN265" s="11"/>
      <c r="AP265" s="11"/>
      <c r="AR265" s="11"/>
      <c r="AT265" s="11"/>
      <c r="AV265" s="11"/>
      <c r="AX265" s="11"/>
      <c r="AZ265" s="11"/>
      <c r="BB265" s="11"/>
      <c r="BD265" s="11"/>
      <c r="BF265" s="11"/>
      <c r="BH265" s="11"/>
      <c r="BJ265" s="11"/>
      <c r="BL265" s="11"/>
      <c r="BN265" s="11"/>
      <c r="BP265" s="11"/>
      <c r="BR265" s="11"/>
      <c r="BT265" s="11"/>
      <c r="BV265" s="11"/>
      <c r="BX265" s="11"/>
      <c r="BZ265" s="11"/>
      <c r="CB265" s="11"/>
      <c r="CD265" s="11"/>
      <c r="CF265" s="11"/>
      <c r="CH265" s="11"/>
      <c r="CJ265" s="11"/>
      <c r="CL265" s="11"/>
      <c r="CN265" s="11"/>
      <c r="CP265" s="11"/>
      <c r="CR265" s="11"/>
      <c r="CT265" s="11"/>
    </row>
    <row r="266" spans="2:99" s="29" customFormat="1" ht="15" customHeight="1">
      <c r="B266" s="8" t="s">
        <v>24</v>
      </c>
      <c r="C266" s="11"/>
      <c r="D266" s="17">
        <f>IF(($A264&lt;subsidy_start_date)+($A263&gt;subsidy_end_date),0,D258)</f>
        <v>0</v>
      </c>
      <c r="E266" s="30"/>
      <c r="F266" s="17">
        <f>IF(($A264&lt;subsidy_start_date)+($A263&gt;subsidy_end_date),0,F258)</f>
        <v>0</v>
      </c>
      <c r="G266" s="30"/>
      <c r="H266" s="17">
        <f>IF(($A264&lt;subsidy_start_date)+($A263&gt;subsidy_end_date),0,H258)</f>
        <v>0</v>
      </c>
      <c r="I266" s="30"/>
      <c r="J266" s="17">
        <f>IF(($A264&lt;subsidy_start_date)+($A263&gt;subsidy_end_date),0,J258)</f>
        <v>0</v>
      </c>
      <c r="K266" s="30"/>
      <c r="L266" s="17">
        <f>IF(($A264&lt;subsidy_start_date)+($A263&gt;subsidy_end_date),0,L258)</f>
        <v>0</v>
      </c>
      <c r="M266" s="30"/>
      <c r="N266" s="17">
        <f>IF(($A264&lt;subsidy_start_date)+($A263&gt;subsidy_end_date),0,N258)</f>
        <v>0</v>
      </c>
      <c r="O266" s="30"/>
      <c r="P266" s="17">
        <f>IF(($A264&lt;subsidy_start_date)+($A263&gt;subsidy_end_date),0,P258)</f>
        <v>0</v>
      </c>
      <c r="Q266" s="30"/>
      <c r="R266" s="17">
        <f>IF(($A264&lt;subsidy_start_date)+($A263&gt;subsidy_end_date),0,R258)</f>
        <v>0</v>
      </c>
      <c r="S266" s="30"/>
      <c r="T266" s="17">
        <f>IF(($A264&lt;subsidy_start_date)+($A263&gt;subsidy_end_date),0,T258)</f>
        <v>0</v>
      </c>
      <c r="U266" s="30"/>
      <c r="V266" s="17">
        <f>IF(($A264&lt;subsidy_start_date)+($A263&gt;subsidy_end_date),0,V258)</f>
        <v>0</v>
      </c>
      <c r="W266" s="30"/>
      <c r="X266" s="17">
        <f>IF(($A264&lt;subsidy_start_date)+($A263&gt;subsidy_end_date),0,X258)</f>
        <v>0</v>
      </c>
      <c r="Y266" s="30"/>
      <c r="Z266" s="17">
        <f>IF(($A264&lt;subsidy_start_date)+($A263&gt;subsidy_end_date),0,Z258)</f>
        <v>0</v>
      </c>
      <c r="AA266" s="30"/>
      <c r="AB266" s="17">
        <f>IF(($A264&lt;subsidy_start_date)+($A263&gt;subsidy_end_date),0,AB258)</f>
        <v>0</v>
      </c>
      <c r="AC266" s="30"/>
      <c r="AD266" s="17">
        <f>IF(($A264&lt;subsidy_start_date)+($A263&gt;subsidy_end_date),0,AD258)</f>
        <v>0</v>
      </c>
      <c r="AE266" s="30"/>
      <c r="AF266" s="17">
        <f>IF(($A264&lt;subsidy_start_date)+($A263&gt;subsidy_end_date),0,AF258)</f>
        <v>0</v>
      </c>
      <c r="AG266" s="30"/>
      <c r="AH266" s="17">
        <f>IF(($A264&lt;subsidy_start_date)+($A263&gt;subsidy_end_date),0,AH258)</f>
        <v>0</v>
      </c>
      <c r="AI266" s="30"/>
      <c r="AJ266" s="17">
        <f>IF(($A264&lt;subsidy_start_date)+($A263&gt;subsidy_end_date),0,AJ258)</f>
        <v>0</v>
      </c>
      <c r="AK266" s="30"/>
      <c r="AL266" s="17">
        <f>IF(($A264&lt;subsidy_start_date)+($A263&gt;subsidy_end_date),0,AL258)</f>
        <v>0</v>
      </c>
      <c r="AM266" s="30"/>
      <c r="AN266" s="17">
        <f>IF(($A264&lt;subsidy_start_date)+($A263&gt;subsidy_end_date),0,AN258)</f>
        <v>0</v>
      </c>
      <c r="AO266" s="30"/>
      <c r="AP266" s="17">
        <f>IF(($A264&lt;subsidy_start_date)+($A263&gt;subsidy_end_date),0,AP258)</f>
        <v>0</v>
      </c>
      <c r="AQ266" s="30"/>
      <c r="AR266" s="17">
        <f>IF(($A264&lt;subsidy_start_date)+($A263&gt;subsidy_end_date),0,AR258)</f>
        <v>0</v>
      </c>
      <c r="AS266" s="30"/>
      <c r="AT266" s="17">
        <f>IF(($A264&lt;subsidy_start_date)+($A263&gt;subsidy_end_date),0,AT258)</f>
        <v>0</v>
      </c>
      <c r="AU266" s="30"/>
      <c r="AV266" s="17">
        <f>IF(($A264&lt;subsidy_start_date)+($A263&gt;subsidy_end_date),0,AV258)</f>
        <v>0</v>
      </c>
      <c r="AW266" s="30"/>
      <c r="AX266" s="17">
        <f>IF(($A264&lt;subsidy_start_date)+($A263&gt;subsidy_end_date),0,AX258)</f>
        <v>0</v>
      </c>
      <c r="AY266" s="30"/>
      <c r="AZ266" s="17">
        <f>IF(($A264&lt;subsidy_start_date)+($A263&gt;subsidy_end_date),0,AZ258)</f>
        <v>0</v>
      </c>
      <c r="BA266" s="30"/>
      <c r="BB266" s="17">
        <f>IF(($A264&lt;subsidy_start_date)+($A263&gt;subsidy_end_date),0,BB258)</f>
        <v>0</v>
      </c>
      <c r="BC266" s="30"/>
      <c r="BD266" s="17">
        <f>IF(($A264&lt;subsidy_start_date)+($A263&gt;subsidy_end_date),0,BD258)</f>
        <v>0</v>
      </c>
      <c r="BE266" s="30"/>
      <c r="BF266" s="17">
        <f>IF(($A264&lt;subsidy_start_date)+($A263&gt;subsidy_end_date),0,BF258)</f>
        <v>0</v>
      </c>
      <c r="BG266" s="30"/>
      <c r="BH266" s="17">
        <f>IF(($A264&lt;subsidy_start_date)+($A263&gt;subsidy_end_date),0,BH258)</f>
        <v>0</v>
      </c>
      <c r="BI266" s="30"/>
      <c r="BJ266" s="17">
        <f>IF(($A264&lt;subsidy_start_date)+($A263&gt;subsidy_end_date),0,BJ258)</f>
        <v>0</v>
      </c>
      <c r="BK266" s="30"/>
      <c r="BL266" s="17">
        <f>IF(($A264&lt;subsidy_start_date)+($A263&gt;subsidy_end_date),0,BL258)</f>
        <v>0</v>
      </c>
      <c r="BM266" s="30"/>
      <c r="BN266" s="17">
        <f>IF(($A264&lt;subsidy_start_date)+($A263&gt;subsidy_end_date),0,BN258)</f>
        <v>0</v>
      </c>
      <c r="BO266" s="30"/>
      <c r="BP266" s="17">
        <f>IF(($A264&lt;subsidy_start_date)+($A263&gt;subsidy_end_date),0,BP258)</f>
        <v>0</v>
      </c>
      <c r="BQ266" s="30"/>
      <c r="BR266" s="17">
        <f>IF(($A264&lt;subsidy_start_date)+($A263&gt;subsidy_end_date),0,BR258)</f>
        <v>0</v>
      </c>
      <c r="BS266" s="30"/>
      <c r="BT266" s="17">
        <f>IF(($A264&lt;subsidy_start_date)+($A263&gt;subsidy_end_date),0,BT258)</f>
        <v>0</v>
      </c>
      <c r="BU266" s="30"/>
      <c r="BV266" s="17">
        <f>IF(($A264&lt;subsidy_start_date)+($A263&gt;subsidy_end_date),0,BV258)</f>
        <v>0</v>
      </c>
      <c r="BW266" s="30"/>
      <c r="BX266" s="17">
        <f>IF(($A264&lt;subsidy_start_date)+($A263&gt;subsidy_end_date),0,BX258)</f>
        <v>0</v>
      </c>
      <c r="BY266" s="30"/>
      <c r="BZ266" s="17">
        <f>IF(($A264&lt;subsidy_start_date)+($A263&gt;subsidy_end_date),0,BZ258)</f>
        <v>0</v>
      </c>
      <c r="CA266" s="30"/>
      <c r="CB266" s="17">
        <f>IF(($A264&lt;subsidy_start_date)+($A263&gt;subsidy_end_date),0,CB258)</f>
        <v>0</v>
      </c>
      <c r="CC266" s="5"/>
      <c r="CD266" s="17">
        <f>IF(($A264&lt;subsidy_start_date)+($A263&gt;subsidy_end_date),0,CD258)</f>
        <v>0</v>
      </c>
      <c r="CE266" s="5"/>
      <c r="CF266" s="17">
        <f>IF(($A264&lt;subsidy_start_date)+($A263&gt;subsidy_end_date),0,CF258)</f>
        <v>0</v>
      </c>
      <c r="CG266" s="5"/>
      <c r="CH266" s="17">
        <f>IF(($A264&lt;subsidy_start_date)+($A263&gt;subsidy_end_date),0,CH258)</f>
        <v>0</v>
      </c>
      <c r="CI266" s="5"/>
      <c r="CJ266" s="17">
        <f>IF(($A264&lt;subsidy_start_date)+($A263&gt;subsidy_end_date),0,CJ258)</f>
        <v>0</v>
      </c>
      <c r="CK266" s="5"/>
      <c r="CL266" s="17">
        <f>IF(($A264&lt;subsidy_start_date)+($A263&gt;subsidy_end_date),0,CL258)</f>
        <v>0</v>
      </c>
      <c r="CM266" s="5"/>
      <c r="CN266" s="17">
        <f>IF(($A264&lt;subsidy_start_date)+($A263&gt;subsidy_end_date),0,CN258)</f>
        <v>0</v>
      </c>
      <c r="CO266" s="5"/>
      <c r="CP266" s="17">
        <f>IF(($A264&lt;subsidy_start_date)+($A263&gt;subsidy_end_date),0,CP258)</f>
        <v>0</v>
      </c>
      <c r="CQ266" s="5"/>
      <c r="CR266" s="17">
        <f>IF(($A264&lt;subsidy_start_date)+($A263&gt;subsidy_end_date),0,CR258)</f>
        <v>0</v>
      </c>
      <c r="CS266" s="5"/>
      <c r="CT266" s="17">
        <f>IF(($A264&lt;subsidy_start_date)+($A263&gt;subsidy_end_date),0,CT258)</f>
        <v>0</v>
      </c>
      <c r="CU266" s="5"/>
    </row>
    <row r="267" spans="2:99" s="29" customFormat="1" ht="15" customHeight="1">
      <c r="B267" s="7" t="s">
        <v>34</v>
      </c>
      <c r="C267" s="11"/>
      <c r="D267" s="17">
        <f>-MIN(D266,D264*subsidy_rate)</f>
        <v>0</v>
      </c>
      <c r="E267" s="30"/>
      <c r="F267" s="17">
        <f>-MIN(F266,F264*subsidy_rate)</f>
        <v>0</v>
      </c>
      <c r="G267" s="30"/>
      <c r="H267" s="17">
        <f>-MIN(H266,H264*subsidy_rate)</f>
        <v>0</v>
      </c>
      <c r="I267" s="30"/>
      <c r="J267" s="17">
        <f>-MIN(J266,J264*subsidy_rate)</f>
        <v>0</v>
      </c>
      <c r="K267" s="30"/>
      <c r="L267" s="17">
        <f>-MIN(L266,L264*subsidy_rate)</f>
        <v>0</v>
      </c>
      <c r="M267" s="30"/>
      <c r="N267" s="17">
        <f>-MIN(N266,N264*subsidy_rate)</f>
        <v>0</v>
      </c>
      <c r="O267" s="30"/>
      <c r="P267" s="17">
        <f>-MIN(P266,P264*subsidy_rate)</f>
        <v>0</v>
      </c>
      <c r="Q267" s="30"/>
      <c r="R267" s="17">
        <f>-MIN(R266,R264*subsidy_rate)</f>
        <v>0</v>
      </c>
      <c r="S267" s="30"/>
      <c r="T267" s="17">
        <f>-MIN(T266,T264*subsidy_rate)</f>
        <v>0</v>
      </c>
      <c r="U267" s="30"/>
      <c r="V267" s="17">
        <f>-MIN(V266,V264*subsidy_rate)</f>
        <v>0</v>
      </c>
      <c r="W267" s="30"/>
      <c r="X267" s="17">
        <f>-MIN(X266,X264*subsidy_rate)</f>
        <v>0</v>
      </c>
      <c r="Y267" s="30"/>
      <c r="Z267" s="17">
        <f>-MIN(Z266,Z264*subsidy_rate)</f>
        <v>0</v>
      </c>
      <c r="AA267" s="30"/>
      <c r="AB267" s="17">
        <f>-MIN(AB266,AB264*subsidy_rate)</f>
        <v>0</v>
      </c>
      <c r="AC267" s="30"/>
      <c r="AD267" s="17">
        <f>-MIN(AD266,AD264*subsidy_rate)</f>
        <v>0</v>
      </c>
      <c r="AE267" s="30"/>
      <c r="AF267" s="17">
        <f>-MIN(AF266,AF264*subsidy_rate)</f>
        <v>0</v>
      </c>
      <c r="AG267" s="30"/>
      <c r="AH267" s="17">
        <f>-MIN(AH266,AH264*subsidy_rate)</f>
        <v>0</v>
      </c>
      <c r="AI267" s="30"/>
      <c r="AJ267" s="17">
        <f>-MIN(AJ266,AJ264*subsidy_rate)</f>
        <v>0</v>
      </c>
      <c r="AK267" s="30"/>
      <c r="AL267" s="17">
        <f>-MIN(AL266,AL264*subsidy_rate)</f>
        <v>0</v>
      </c>
      <c r="AM267" s="30"/>
      <c r="AN267" s="17">
        <f>-MIN(AN266,AN264*subsidy_rate)</f>
        <v>0</v>
      </c>
      <c r="AO267" s="30"/>
      <c r="AP267" s="17">
        <f>-MIN(AP266,AP264*subsidy_rate)</f>
        <v>0</v>
      </c>
      <c r="AQ267" s="30"/>
      <c r="AR267" s="17">
        <f>-MIN(AR266,AR264*subsidy_rate)</f>
        <v>0</v>
      </c>
      <c r="AS267" s="30"/>
      <c r="AT267" s="17">
        <f>-MIN(AT266,AT264*subsidy_rate)</f>
        <v>0</v>
      </c>
      <c r="AU267" s="30"/>
      <c r="AV267" s="17">
        <f>-MIN(AV266,AV264*subsidy_rate)</f>
        <v>0</v>
      </c>
      <c r="AW267" s="30"/>
      <c r="AX267" s="17">
        <f>-MIN(AX266,AX264*subsidy_rate)</f>
        <v>0</v>
      </c>
      <c r="AY267" s="30"/>
      <c r="AZ267" s="17">
        <f>-MIN(AZ266,AZ264*subsidy_rate)</f>
        <v>0</v>
      </c>
      <c r="BA267" s="30"/>
      <c r="BB267" s="17">
        <f>-MIN(BB266,BB264*subsidy_rate)</f>
        <v>0</v>
      </c>
      <c r="BC267" s="30"/>
      <c r="BD267" s="17">
        <f>-MIN(BD266,BD264*subsidy_rate)</f>
        <v>0</v>
      </c>
      <c r="BE267" s="30"/>
      <c r="BF267" s="17">
        <f>-MIN(BF266,BF264*subsidy_rate)</f>
        <v>0</v>
      </c>
      <c r="BG267" s="30"/>
      <c r="BH267" s="17">
        <f>-MIN(BH266,BH264*subsidy_rate)</f>
        <v>0</v>
      </c>
      <c r="BI267" s="30"/>
      <c r="BJ267" s="17">
        <f>-MIN(BJ266,BJ264*subsidy_rate)</f>
        <v>0</v>
      </c>
      <c r="BK267" s="30"/>
      <c r="BL267" s="17">
        <f>-MIN(BL266,BL264*subsidy_rate)</f>
        <v>0</v>
      </c>
      <c r="BM267" s="30"/>
      <c r="BN267" s="17">
        <f>-MIN(BN266,BN264*subsidy_rate)</f>
        <v>0</v>
      </c>
      <c r="BO267" s="30"/>
      <c r="BP267" s="17">
        <f>-MIN(BP266,BP264*subsidy_rate)</f>
        <v>0</v>
      </c>
      <c r="BQ267" s="30"/>
      <c r="BR267" s="17">
        <f>-MIN(BR266,BR264*subsidy_rate)</f>
        <v>0</v>
      </c>
      <c r="BS267" s="30"/>
      <c r="BT267" s="17">
        <f>-MIN(BT266,BT264*subsidy_rate)</f>
        <v>0</v>
      </c>
      <c r="BU267" s="30"/>
      <c r="BV267" s="17">
        <f>-MIN(BV266,BV264*subsidy_rate)</f>
        <v>0</v>
      </c>
      <c r="BW267" s="30"/>
      <c r="BX267" s="17">
        <f>-MIN(BX266,BX264*subsidy_rate)</f>
        <v>0</v>
      </c>
      <c r="BY267" s="30"/>
      <c r="BZ267" s="17">
        <f>-MIN(BZ266,BZ264*subsidy_rate)</f>
        <v>0</v>
      </c>
      <c r="CA267" s="30"/>
      <c r="CB267" s="17">
        <f>-MIN(CB266,CB264*subsidy_rate)</f>
        <v>0</v>
      </c>
      <c r="CC267" s="5"/>
      <c r="CD267" s="17">
        <f>-MIN(CD266,CD264*subsidy_rate)</f>
        <v>0</v>
      </c>
      <c r="CE267" s="5"/>
      <c r="CF267" s="17">
        <f>-MIN(CF266,CF264*subsidy_rate)</f>
        <v>0</v>
      </c>
      <c r="CG267" s="5"/>
      <c r="CH267" s="17">
        <f>-MIN(CH266,CH264*subsidy_rate)</f>
        <v>0</v>
      </c>
      <c r="CI267" s="5"/>
      <c r="CJ267" s="17">
        <f>-MIN(CJ266,CJ264*subsidy_rate)</f>
        <v>0</v>
      </c>
      <c r="CK267" s="5"/>
      <c r="CL267" s="17">
        <f>-MIN(CL266,CL264*subsidy_rate)</f>
        <v>0</v>
      </c>
      <c r="CM267" s="5"/>
      <c r="CN267" s="17">
        <f>-MIN(CN266,CN264*subsidy_rate)</f>
        <v>0</v>
      </c>
      <c r="CO267" s="5"/>
      <c r="CP267" s="17">
        <f>-MIN(CP266,CP264*subsidy_rate)</f>
        <v>0</v>
      </c>
      <c r="CQ267" s="5"/>
      <c r="CR267" s="17">
        <f>-MIN(CR266,CR264*subsidy_rate)</f>
        <v>0</v>
      </c>
      <c r="CS267" s="5"/>
      <c r="CT267" s="17">
        <f>-MIN(CT266,CT264*subsidy_rate)</f>
        <v>0</v>
      </c>
      <c r="CU267" s="5"/>
    </row>
    <row r="268" spans="2:99" s="29" customFormat="1" ht="15" customHeight="1">
      <c r="B268" s="8" t="str">
        <f>IF(A264&gt;=subsidy_end_date,"Wage subsidy expired","Wage subsidy available next period")</f>
        <v>Wage subsidy expired</v>
      </c>
      <c r="C268" s="11"/>
      <c r="D268" s="17">
        <f>D266+D267</f>
        <v>0</v>
      </c>
      <c r="E268" s="30"/>
      <c r="F268" s="17">
        <f>F266+F267</f>
        <v>0</v>
      </c>
      <c r="G268" s="30"/>
      <c r="H268" s="17">
        <f>H266+H267</f>
        <v>0</v>
      </c>
      <c r="I268" s="30"/>
      <c r="J268" s="17">
        <f>J266+J267</f>
        <v>0</v>
      </c>
      <c r="K268" s="30"/>
      <c r="L268" s="17">
        <f>L266+L267</f>
        <v>0</v>
      </c>
      <c r="M268" s="30"/>
      <c r="N268" s="17">
        <f>N266+N267</f>
        <v>0</v>
      </c>
      <c r="O268" s="30"/>
      <c r="P268" s="17">
        <f>P266+P267</f>
        <v>0</v>
      </c>
      <c r="Q268" s="30"/>
      <c r="R268" s="17">
        <f>R266+R267</f>
        <v>0</v>
      </c>
      <c r="S268" s="30"/>
      <c r="T268" s="17">
        <f>T266+T267</f>
        <v>0</v>
      </c>
      <c r="U268" s="30"/>
      <c r="V268" s="17">
        <f>V266+V267</f>
        <v>0</v>
      </c>
      <c r="W268" s="30"/>
      <c r="X268" s="17">
        <f>X266+X267</f>
        <v>0</v>
      </c>
      <c r="Y268" s="30"/>
      <c r="Z268" s="17">
        <f>Z266+Z267</f>
        <v>0</v>
      </c>
      <c r="AA268" s="30"/>
      <c r="AB268" s="17">
        <f>AB266+AB267</f>
        <v>0</v>
      </c>
      <c r="AC268" s="30"/>
      <c r="AD268" s="17">
        <f>AD266+AD267</f>
        <v>0</v>
      </c>
      <c r="AE268" s="30"/>
      <c r="AF268" s="17">
        <f>AF266+AF267</f>
        <v>0</v>
      </c>
      <c r="AG268" s="30"/>
      <c r="AH268" s="17">
        <f>AH266+AH267</f>
        <v>0</v>
      </c>
      <c r="AI268" s="30"/>
      <c r="AJ268" s="17">
        <f>AJ266+AJ267</f>
        <v>0</v>
      </c>
      <c r="AK268" s="30"/>
      <c r="AL268" s="17">
        <f>AL266+AL267</f>
        <v>0</v>
      </c>
      <c r="AM268" s="30"/>
      <c r="AN268" s="17">
        <f>AN266+AN267</f>
        <v>0</v>
      </c>
      <c r="AO268" s="30"/>
      <c r="AP268" s="17">
        <f>AP266+AP267</f>
        <v>0</v>
      </c>
      <c r="AQ268" s="30"/>
      <c r="AR268" s="17">
        <f>AR266+AR267</f>
        <v>0</v>
      </c>
      <c r="AS268" s="30"/>
      <c r="AT268" s="17">
        <f>AT266+AT267</f>
        <v>0</v>
      </c>
      <c r="AU268" s="30"/>
      <c r="AV268" s="17">
        <f>AV266+AV267</f>
        <v>0</v>
      </c>
      <c r="AW268" s="30"/>
      <c r="AX268" s="17">
        <f>AX266+AX267</f>
        <v>0</v>
      </c>
      <c r="AY268" s="30"/>
      <c r="AZ268" s="17">
        <f>AZ266+AZ267</f>
        <v>0</v>
      </c>
      <c r="BA268" s="30"/>
      <c r="BB268" s="17">
        <f>BB266+BB267</f>
        <v>0</v>
      </c>
      <c r="BC268" s="30"/>
      <c r="BD268" s="17">
        <f>BD266+BD267</f>
        <v>0</v>
      </c>
      <c r="BE268" s="30"/>
      <c r="BF268" s="17">
        <f>BF266+BF267</f>
        <v>0</v>
      </c>
      <c r="BG268" s="30"/>
      <c r="BH268" s="17">
        <f>BH266+BH267</f>
        <v>0</v>
      </c>
      <c r="BI268" s="30"/>
      <c r="BJ268" s="17">
        <f>BJ266+BJ267</f>
        <v>0</v>
      </c>
      <c r="BK268" s="30"/>
      <c r="BL268" s="17">
        <f>BL266+BL267</f>
        <v>0</v>
      </c>
      <c r="BM268" s="30"/>
      <c r="BN268" s="17">
        <f>BN266+BN267</f>
        <v>0</v>
      </c>
      <c r="BO268" s="30"/>
      <c r="BP268" s="17">
        <f>BP266+BP267</f>
        <v>0</v>
      </c>
      <c r="BQ268" s="30"/>
      <c r="BR268" s="17">
        <f>BR266+BR267</f>
        <v>0</v>
      </c>
      <c r="BS268" s="30"/>
      <c r="BT268" s="17">
        <f>BT266+BT267</f>
        <v>0</v>
      </c>
      <c r="BU268" s="30"/>
      <c r="BV268" s="17">
        <f>BV266+BV267</f>
        <v>0</v>
      </c>
      <c r="BW268" s="30"/>
      <c r="BX268" s="17">
        <f>BX266+BX267</f>
        <v>0</v>
      </c>
      <c r="BY268" s="30"/>
      <c r="BZ268" s="17">
        <f>BZ266+BZ267</f>
        <v>0</v>
      </c>
      <c r="CA268" s="30"/>
      <c r="CB268" s="17">
        <f>CB266+CB267</f>
        <v>0</v>
      </c>
      <c r="CC268" s="5"/>
      <c r="CD268" s="17">
        <f>CD266+CD267</f>
        <v>0</v>
      </c>
      <c r="CE268" s="5"/>
      <c r="CF268" s="17">
        <f>CF266+CF267</f>
        <v>0</v>
      </c>
      <c r="CG268" s="5"/>
      <c r="CH268" s="17">
        <f>CH266+CH267</f>
        <v>0</v>
      </c>
      <c r="CI268" s="5"/>
      <c r="CJ268" s="17">
        <f>CJ266+CJ267</f>
        <v>0</v>
      </c>
      <c r="CK268" s="5"/>
      <c r="CL268" s="17">
        <f>CL266+CL267</f>
        <v>0</v>
      </c>
      <c r="CM268" s="5"/>
      <c r="CN268" s="17">
        <f>CN266+CN267</f>
        <v>0</v>
      </c>
      <c r="CO268" s="5"/>
      <c r="CP268" s="17">
        <f>CP266+CP267</f>
        <v>0</v>
      </c>
      <c r="CQ268" s="5"/>
      <c r="CR268" s="17">
        <f>CR266+CR267</f>
        <v>0</v>
      </c>
      <c r="CS268" s="5"/>
      <c r="CT268" s="17">
        <f>CT266+CT267</f>
        <v>0</v>
      </c>
      <c r="CU268" s="5"/>
    </row>
    <row r="269" spans="2:99" s="29" customFormat="1" ht="15" customHeight="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c r="AA269" s="11"/>
      <c r="AB269" s="11"/>
      <c r="AC269" s="11"/>
      <c r="AD269" s="11"/>
      <c r="AE269" s="11"/>
      <c r="AF269" s="11"/>
      <c r="AG269" s="11"/>
      <c r="AH269" s="11"/>
      <c r="AI269" s="11"/>
      <c r="AJ269" s="11"/>
      <c r="AK269" s="11"/>
      <c r="AL269" s="11"/>
      <c r="AM269" s="11"/>
      <c r="AN269" s="11"/>
      <c r="AO269" s="11"/>
      <c r="AP269" s="11"/>
      <c r="AQ269" s="11"/>
      <c r="AR269" s="11"/>
      <c r="AS269" s="11"/>
      <c r="AT269" s="11"/>
      <c r="AU269" s="11"/>
      <c r="AV269" s="11"/>
      <c r="AW269" s="11"/>
      <c r="AX269" s="11"/>
      <c r="AY269" s="11"/>
      <c r="AZ269" s="11"/>
      <c r="BA269" s="11"/>
      <c r="BB269" s="11"/>
      <c r="BC269" s="11"/>
      <c r="BD269" s="11"/>
      <c r="BE269" s="11"/>
      <c r="BF269" s="11"/>
      <c r="BG269" s="11"/>
      <c r="BH269" s="11"/>
      <c r="BI269" s="11"/>
      <c r="BJ269" s="11"/>
      <c r="BK269" s="11"/>
      <c r="BL269" s="11"/>
      <c r="BM269" s="11"/>
      <c r="BN269" s="11"/>
      <c r="BO269" s="11"/>
      <c r="BP269" s="11"/>
      <c r="BQ269" s="11"/>
      <c r="BR269" s="11"/>
      <c r="BS269" s="11"/>
      <c r="BT269" s="11"/>
      <c r="BU269" s="11"/>
      <c r="BV269" s="11"/>
      <c r="BW269" s="11"/>
      <c r="BX269" s="11"/>
      <c r="BY269" s="11"/>
      <c r="BZ269" s="11"/>
      <c r="CA269" s="11"/>
      <c r="CB269" s="11"/>
      <c r="CC269" s="11"/>
      <c r="CD269" s="11"/>
      <c r="CE269" s="11"/>
      <c r="CF269" s="11"/>
      <c r="CG269" s="11"/>
      <c r="CH269" s="11"/>
      <c r="CI269" s="11"/>
      <c r="CJ269" s="11"/>
      <c r="CK269" s="11"/>
      <c r="CL269" s="11"/>
      <c r="CM269" s="11"/>
      <c r="CN269" s="11"/>
      <c r="CO269" s="11"/>
      <c r="CP269" s="11"/>
      <c r="CQ269" s="11"/>
      <c r="CR269" s="11"/>
      <c r="CS269" s="11"/>
      <c r="CT269" s="11"/>
      <c r="CU269" s="11"/>
    </row>
    <row r="270" s="29" customFormat="1" ht="15" customHeight="1"/>
    <row r="271" s="29" customFormat="1" ht="15" customHeight="1" hidden="1">
      <c r="B271"/>
    </row>
    <row r="272" spans="1:99" s="29" customFormat="1" ht="15" customHeight="1">
      <c r="A272" s="29">
        <f>A262+2</f>
        <v>15</v>
      </c>
      <c r="B272" s="28">
        <f>IF($D$102,TEXT($A273,"mmmm d")&amp;" to "&amp;TEXT($A274,"mmmm d"),"")</f>
      </c>
      <c r="C272" s="11"/>
      <c r="D272" s="33" t="str">
        <f>IF(D$202&lt;&gt;"",D$202,"")</f>
        <v>Employee 1</v>
      </c>
      <c r="E272" s="33"/>
      <c r="F272" s="33">
        <f>IF(F$202&lt;&gt;"",F$202,"")</f>
      </c>
      <c r="G272" s="33"/>
      <c r="H272" s="33">
        <f>IF(H$202&lt;&gt;"",H$202,"")</f>
      </c>
      <c r="I272" s="33"/>
      <c r="J272" s="33">
        <f>IF(J$202&lt;&gt;"",J$202,"")</f>
      </c>
      <c r="K272" s="33"/>
      <c r="L272" s="33">
        <f>IF(L$202&lt;&gt;"",L$202,"")</f>
      </c>
      <c r="M272" s="33"/>
      <c r="N272" s="33">
        <f>IF(N$202&lt;&gt;"",N$202,"")</f>
      </c>
      <c r="O272" s="33"/>
      <c r="P272" s="33">
        <f>IF(P$202&lt;&gt;"",P$202,"")</f>
      </c>
      <c r="Q272" s="33"/>
      <c r="R272" s="33">
        <f>IF(R$202&lt;&gt;"",R$202,"")</f>
      </c>
      <c r="S272" s="33"/>
      <c r="T272" s="33">
        <f>IF(T$202&lt;&gt;"",T$202,"")</f>
      </c>
      <c r="U272" s="33"/>
      <c r="V272" s="33">
        <f>IF(V$202&lt;&gt;"",V$202,"")</f>
      </c>
      <c r="W272" s="33"/>
      <c r="X272" s="33">
        <f>IF(X$202&lt;&gt;"",X$202,"")</f>
      </c>
      <c r="Y272" s="33"/>
      <c r="Z272" s="33">
        <f>IF(Z$202&lt;&gt;"",Z$202,"")</f>
      </c>
      <c r="AA272" s="33"/>
      <c r="AB272" s="33">
        <f>IF(AB$202&lt;&gt;"",AB$202,"")</f>
      </c>
      <c r="AC272" s="33"/>
      <c r="AD272" s="33">
        <f>IF(AD$202&lt;&gt;"",AD$202,"")</f>
      </c>
      <c r="AE272" s="33"/>
      <c r="AF272" s="33">
        <f>IF(AF$202&lt;&gt;"",AF$202,"")</f>
      </c>
      <c r="AG272" s="33"/>
      <c r="AH272" s="33">
        <f>IF(AH$202&lt;&gt;"",AH$202,"")</f>
      </c>
      <c r="AI272" s="33"/>
      <c r="AJ272" s="33">
        <f>IF(AJ$202&lt;&gt;"",AJ$202,"")</f>
      </c>
      <c r="AK272" s="33"/>
      <c r="AL272" s="33">
        <f>IF(AL$202&lt;&gt;"",AL$202,"")</f>
      </c>
      <c r="AM272" s="33"/>
      <c r="AN272" s="33">
        <f>IF(AN$202&lt;&gt;"",AN$202,"")</f>
      </c>
      <c r="AO272" s="33"/>
      <c r="AP272" s="33">
        <f>IF(AP$202&lt;&gt;"",AP$202,"")</f>
      </c>
      <c r="AQ272" s="33"/>
      <c r="AR272" s="33">
        <f>IF(AR$202&lt;&gt;"",AR$202,"")</f>
      </c>
      <c r="AS272" s="33"/>
      <c r="AT272" s="33">
        <f>IF(AT$202&lt;&gt;"",AT$202,"")</f>
      </c>
      <c r="AU272" s="33"/>
      <c r="AV272" s="33">
        <f>IF(AV$202&lt;&gt;"",AV$202,"")</f>
      </c>
      <c r="AW272" s="33"/>
      <c r="AX272" s="33">
        <f>IF(AX$202&lt;&gt;"",AX$202,"")</f>
      </c>
      <c r="AY272" s="33"/>
      <c r="AZ272" s="33">
        <f>IF(AZ$202&lt;&gt;"",AZ$202,"")</f>
      </c>
      <c r="BA272" s="33"/>
      <c r="BB272" s="33">
        <f>IF(BB$202&lt;&gt;"",BB$202,"")</f>
      </c>
      <c r="BC272" s="33"/>
      <c r="BD272" s="33">
        <f>IF(BD$202&lt;&gt;"",BD$202,"")</f>
      </c>
      <c r="BE272" s="33"/>
      <c r="BF272" s="33">
        <f>IF(BF$202&lt;&gt;"",BF$202,"")</f>
      </c>
      <c r="BG272" s="33"/>
      <c r="BH272" s="33">
        <f>IF(BH$202&lt;&gt;"",BH$202,"")</f>
      </c>
      <c r="BI272" s="33"/>
      <c r="BJ272" s="33">
        <f>IF(BJ$202&lt;&gt;"",BJ$202,"")</f>
      </c>
      <c r="BK272" s="33"/>
      <c r="BL272" s="33">
        <f>IF(BL$202&lt;&gt;"",BL$202,"")</f>
      </c>
      <c r="BM272" s="33"/>
      <c r="BN272" s="33">
        <f>IF(BN$202&lt;&gt;"",BN$202,"")</f>
      </c>
      <c r="BO272" s="33"/>
      <c r="BP272" s="33">
        <f>IF(BP$202&lt;&gt;"",BP$202,"")</f>
      </c>
      <c r="BQ272" s="33"/>
      <c r="BR272" s="33">
        <f>IF(BR$202&lt;&gt;"",BR$202,"")</f>
      </c>
      <c r="BS272" s="33"/>
      <c r="BT272" s="33">
        <f>IF(BT$202&lt;&gt;"",BT$202,"")</f>
      </c>
      <c r="BU272" s="33"/>
      <c r="BV272" s="33">
        <f>IF(BV$202&lt;&gt;"",BV$202,"")</f>
      </c>
      <c r="BW272" s="33"/>
      <c r="BX272" s="33">
        <f>IF(BX$202&lt;&gt;"",BX$202,"")</f>
      </c>
      <c r="BY272" s="33"/>
      <c r="BZ272" s="33">
        <f>IF(BZ$202&lt;&gt;"",BZ$202,"")</f>
      </c>
      <c r="CA272" s="33"/>
      <c r="CB272" s="33">
        <f>IF(CB$202&lt;&gt;"",CB$202,"")</f>
      </c>
      <c r="CC272" s="33"/>
      <c r="CD272" s="33">
        <f>IF(CD$202&lt;&gt;"",CD$202,"")</f>
      </c>
      <c r="CE272" s="33"/>
      <c r="CF272" s="33">
        <f>IF(CF$202&lt;&gt;"",CF$202,"")</f>
      </c>
      <c r="CG272" s="33"/>
      <c r="CH272" s="33">
        <f>IF(CH$202&lt;&gt;"",CH$202,"")</f>
      </c>
      <c r="CI272" s="33"/>
      <c r="CJ272" s="33">
        <f>IF(CJ$202&lt;&gt;"",CJ$202,"")</f>
      </c>
      <c r="CK272" s="33"/>
      <c r="CL272" s="33">
        <f>IF(CL$202&lt;&gt;"",CL$202,"")</f>
      </c>
      <c r="CM272" s="33"/>
      <c r="CN272" s="33">
        <f>IF(CN$202&lt;&gt;"",CN$202,"")</f>
      </c>
      <c r="CO272" s="33"/>
      <c r="CP272" s="33">
        <f>IF(CP$202&lt;&gt;"",CP$202,"")</f>
      </c>
      <c r="CQ272" s="33"/>
      <c r="CR272" s="33">
        <f>IF(CR$202&lt;&gt;"",CR$202,"")</f>
      </c>
      <c r="CS272" s="33"/>
      <c r="CT272" s="33">
        <f>IF(CT$202&lt;&gt;"",CT$202,"")</f>
      </c>
      <c r="CU272" s="33"/>
    </row>
    <row r="273" spans="1:100" s="29" customFormat="1" ht="6" customHeight="1">
      <c r="A273" s="29">
        <f>INDEX($D$102:$AI$102,1,$A272)</f>
      </c>
      <c r="B273" s="11"/>
      <c r="C273" s="11"/>
      <c r="D273" s="4">
        <f>IF($A263&gt;=subsidy_start_date,IF($A274&lt;=subsidy_end_date,D264,0),0)</f>
        <v>0</v>
      </c>
      <c r="F273" s="4">
        <f>IF($A263&gt;=subsidy_start_date,IF($A274&lt;=subsidy_end_date,F264,0),0)</f>
        <v>0</v>
      </c>
      <c r="H273" s="4">
        <f>IF($A263&gt;=subsidy_start_date,IF($A274&lt;=subsidy_end_date,H264,0),0)</f>
        <v>0</v>
      </c>
      <c r="J273" s="4">
        <f>IF($A263&gt;=subsidy_start_date,IF($A274&lt;=subsidy_end_date,J264,0),0)</f>
        <v>0</v>
      </c>
      <c r="L273" s="4">
        <f>IF($A263&gt;=subsidy_start_date,IF($A274&lt;=subsidy_end_date,L264,0),0)</f>
        <v>0</v>
      </c>
      <c r="N273" s="4">
        <f>IF($A263&gt;=subsidy_start_date,IF($A274&lt;=subsidy_end_date,N264,0),0)</f>
        <v>0</v>
      </c>
      <c r="P273" s="4">
        <f>IF($A263&gt;=subsidy_start_date,IF($A274&lt;=subsidy_end_date,P264,0),0)</f>
        <v>0</v>
      </c>
      <c r="R273" s="4">
        <f>IF($A263&gt;=subsidy_start_date,IF($A274&lt;=subsidy_end_date,R264,0),0)</f>
        <v>0</v>
      </c>
      <c r="T273" s="4">
        <f>IF($A263&gt;=subsidy_start_date,IF($A274&lt;=subsidy_end_date,T264,0),0)</f>
        <v>0</v>
      </c>
      <c r="V273" s="4">
        <f>IF($A263&gt;=subsidy_start_date,IF($A274&lt;=subsidy_end_date,V264,0),0)</f>
        <v>0</v>
      </c>
      <c r="X273" s="4">
        <f>IF($A263&gt;=subsidy_start_date,IF($A274&lt;=subsidy_end_date,X264,0),0)</f>
        <v>0</v>
      </c>
      <c r="Z273" s="4">
        <f>IF($A263&gt;=subsidy_start_date,IF($A274&lt;=subsidy_end_date,Z264,0),0)</f>
        <v>0</v>
      </c>
      <c r="AB273" s="4">
        <f>IF($A263&gt;=subsidy_start_date,IF($A274&lt;=subsidy_end_date,AB264,0),0)</f>
        <v>0</v>
      </c>
      <c r="AD273" s="4">
        <f>IF($A263&gt;=subsidy_start_date,IF($A274&lt;=subsidy_end_date,AD264,0),0)</f>
        <v>0</v>
      </c>
      <c r="AF273" s="4">
        <f>IF($A263&gt;=subsidy_start_date,IF($A274&lt;=subsidy_end_date,AF264,0),0)</f>
        <v>0</v>
      </c>
      <c r="AH273" s="4">
        <f>IF($A263&gt;=subsidy_start_date,IF($A274&lt;=subsidy_end_date,AH264,0),0)</f>
        <v>0</v>
      </c>
      <c r="AJ273" s="4">
        <f>IF($A263&gt;=subsidy_start_date,IF($A274&lt;=subsidy_end_date,AJ264,0),0)</f>
        <v>0</v>
      </c>
      <c r="AL273" s="4">
        <f>IF($A263&gt;=subsidy_start_date,IF($A274&lt;=subsidy_end_date,AL264,0),0)</f>
        <v>0</v>
      </c>
      <c r="AN273" s="4">
        <f>IF($A263&gt;=subsidy_start_date,IF($A274&lt;=subsidy_end_date,AN264,0),0)</f>
        <v>0</v>
      </c>
      <c r="AP273" s="4">
        <f>IF($A263&gt;=subsidy_start_date,IF($A274&lt;=subsidy_end_date,AP264,0),0)</f>
        <v>0</v>
      </c>
      <c r="AR273" s="4">
        <f>IF($A263&gt;=subsidy_start_date,IF($A274&lt;=subsidy_end_date,AR264,0),0)</f>
        <v>0</v>
      </c>
      <c r="AT273" s="4">
        <f>IF($A263&gt;=subsidy_start_date,IF($A274&lt;=subsidy_end_date,AT264,0),0)</f>
        <v>0</v>
      </c>
      <c r="AV273" s="4">
        <f>IF($A263&gt;=subsidy_start_date,IF($A274&lt;=subsidy_end_date,AV264,0),0)</f>
        <v>0</v>
      </c>
      <c r="AX273" s="4">
        <f>IF($A263&gt;=subsidy_start_date,IF($A274&lt;=subsidy_end_date,AX264,0),0)</f>
        <v>0</v>
      </c>
      <c r="AZ273" s="4">
        <f>IF($A263&gt;=subsidy_start_date,IF($A274&lt;=subsidy_end_date,AZ264,0),0)</f>
        <v>0</v>
      </c>
      <c r="BB273" s="4">
        <f>IF($A263&gt;=subsidy_start_date,IF($A274&lt;=subsidy_end_date,BB264,0),0)</f>
        <v>0</v>
      </c>
      <c r="BD273" s="4">
        <f>IF($A263&gt;=subsidy_start_date,IF($A274&lt;=subsidy_end_date,BD264,0),0)</f>
        <v>0</v>
      </c>
      <c r="BF273" s="4">
        <f>IF($A263&gt;=subsidy_start_date,IF($A274&lt;=subsidy_end_date,BF264,0),0)</f>
        <v>0</v>
      </c>
      <c r="BH273" s="4">
        <f>IF($A263&gt;=subsidy_start_date,IF($A274&lt;=subsidy_end_date,BH264,0),0)</f>
        <v>0</v>
      </c>
      <c r="BJ273" s="4">
        <f>IF($A263&gt;=subsidy_start_date,IF($A274&lt;=subsidy_end_date,BJ264,0),0)</f>
        <v>0</v>
      </c>
      <c r="BL273" s="4">
        <f>IF($A263&gt;=subsidy_start_date,IF($A274&lt;=subsidy_end_date,BL264,0),0)</f>
        <v>0</v>
      </c>
      <c r="BN273" s="4">
        <f>IF($A263&gt;=subsidy_start_date,IF($A274&lt;=subsidy_end_date,BN264,0),0)</f>
        <v>0</v>
      </c>
      <c r="BP273" s="4">
        <f>IF($A263&gt;=subsidy_start_date,IF($A274&lt;=subsidy_end_date,BP264,0),0)</f>
        <v>0</v>
      </c>
      <c r="BR273" s="4">
        <f>IF($A263&gt;=subsidy_start_date,IF($A274&lt;=subsidy_end_date,BR264,0),0)</f>
        <v>0</v>
      </c>
      <c r="BT273" s="4">
        <f>IF($A263&gt;=subsidy_start_date,IF($A274&lt;=subsidy_end_date,BT264,0),0)</f>
        <v>0</v>
      </c>
      <c r="BV273" s="4">
        <f>IF($A263&gt;=subsidy_start_date,IF($A274&lt;=subsidy_end_date,BV264,0),0)</f>
        <v>0</v>
      </c>
      <c r="BX273" s="4">
        <f>IF($A263&gt;=subsidy_start_date,IF($A274&lt;=subsidy_end_date,BX264,0),0)</f>
        <v>0</v>
      </c>
      <c r="BZ273" s="4">
        <f>IF($A263&gt;=subsidy_start_date,IF($A274&lt;=subsidy_end_date,BZ264,0),0)</f>
        <v>0</v>
      </c>
      <c r="CB273" s="4">
        <f>IF($A263&gt;=subsidy_start_date,IF($A274&lt;=subsidy_end_date,CB264,0),0)</f>
        <v>0</v>
      </c>
      <c r="CD273" s="4">
        <f>IF($A263&gt;=subsidy_start_date,IF($A274&lt;=subsidy_end_date,CD264,0),0)</f>
        <v>0</v>
      </c>
      <c r="CF273" s="4">
        <f>IF($A263&gt;=subsidy_start_date,IF($A274&lt;=subsidy_end_date,CF264,0),0)</f>
        <v>0</v>
      </c>
      <c r="CH273" s="4">
        <f>IF($A263&gt;=subsidy_start_date,IF($A274&lt;=subsidy_end_date,CH264,0),0)</f>
        <v>0</v>
      </c>
      <c r="CJ273" s="4">
        <f>IF($A263&gt;=subsidy_start_date,IF($A274&lt;=subsidy_end_date,CJ264,0),0)</f>
        <v>0</v>
      </c>
      <c r="CL273" s="4">
        <f>IF($A263&gt;=subsidy_start_date,IF($A274&lt;=subsidy_end_date,CL264,0),0)</f>
        <v>0</v>
      </c>
      <c r="CN273" s="4">
        <f>IF($A263&gt;=subsidy_start_date,IF($A274&lt;=subsidy_end_date,CN264,0),0)</f>
        <v>0</v>
      </c>
      <c r="CP273" s="4">
        <f>IF($A263&gt;=subsidy_start_date,IF($A274&lt;=subsidy_end_date,CP264,0),0)</f>
        <v>0</v>
      </c>
      <c r="CR273" s="4">
        <f>IF($A263&gt;=subsidy_start_date,IF($A274&lt;=subsidy_end_date,CR264,0),0)</f>
        <v>0</v>
      </c>
      <c r="CT273" s="4">
        <f>IF($A263&gt;=subsidy_start_date,IF($A274&lt;=subsidy_end_date,CT264,0),0)</f>
        <v>0</v>
      </c>
      <c r="CV273" s="4">
        <f>IF($A263&gt;=subsidy_start_date,IF($A274&lt;=subsidy_end_date,CV264,0),0)</f>
        <v>0</v>
      </c>
    </row>
    <row r="274" spans="1:99" s="29" customFormat="1" ht="15" customHeight="1">
      <c r="A274" s="29">
        <f>INDEX($D$103:$AI$103,1,$A272)</f>
      </c>
      <c r="B274" s="8" t="s">
        <v>36</v>
      </c>
      <c r="C274" s="11"/>
      <c r="D274" s="1">
        <f>D273</f>
        <v>0</v>
      </c>
      <c r="E274" s="30"/>
      <c r="F274" s="1">
        <f>F273</f>
        <v>0</v>
      </c>
      <c r="G274" s="30"/>
      <c r="H274" s="1">
        <f>H273</f>
        <v>0</v>
      </c>
      <c r="I274" s="30"/>
      <c r="J274" s="1">
        <f>J273</f>
        <v>0</v>
      </c>
      <c r="K274" s="30"/>
      <c r="L274" s="1">
        <f>L273</f>
        <v>0</v>
      </c>
      <c r="M274" s="30"/>
      <c r="N274" s="1">
        <f>N273</f>
        <v>0</v>
      </c>
      <c r="O274" s="30"/>
      <c r="P274" s="1">
        <f>P273</f>
        <v>0</v>
      </c>
      <c r="Q274" s="30"/>
      <c r="R274" s="1">
        <f>R273</f>
        <v>0</v>
      </c>
      <c r="S274" s="30"/>
      <c r="T274" s="1">
        <f>T273</f>
        <v>0</v>
      </c>
      <c r="U274" s="30"/>
      <c r="V274" s="1">
        <f>V273</f>
        <v>0</v>
      </c>
      <c r="W274" s="30"/>
      <c r="X274" s="1">
        <f>X273</f>
        <v>0</v>
      </c>
      <c r="Y274" s="30"/>
      <c r="Z274" s="1">
        <f>Z273</f>
        <v>0</v>
      </c>
      <c r="AA274" s="30"/>
      <c r="AB274" s="1">
        <f>AB273</f>
        <v>0</v>
      </c>
      <c r="AC274" s="30"/>
      <c r="AD274" s="1">
        <f>AD273</f>
        <v>0</v>
      </c>
      <c r="AE274" s="30"/>
      <c r="AF274" s="1">
        <f>AF273</f>
        <v>0</v>
      </c>
      <c r="AG274" s="30"/>
      <c r="AH274" s="1">
        <f>AH273</f>
        <v>0</v>
      </c>
      <c r="AI274" s="30"/>
      <c r="AJ274" s="1">
        <f>AJ273</f>
        <v>0</v>
      </c>
      <c r="AK274" s="30"/>
      <c r="AL274" s="1">
        <f>AL273</f>
        <v>0</v>
      </c>
      <c r="AM274" s="30"/>
      <c r="AN274" s="1">
        <f>AN273</f>
        <v>0</v>
      </c>
      <c r="AO274" s="30"/>
      <c r="AP274" s="1">
        <f>AP273</f>
        <v>0</v>
      </c>
      <c r="AQ274" s="30"/>
      <c r="AR274" s="1">
        <f>AR273</f>
        <v>0</v>
      </c>
      <c r="AS274" s="30"/>
      <c r="AT274" s="1">
        <f>AT273</f>
        <v>0</v>
      </c>
      <c r="AU274" s="30"/>
      <c r="AV274" s="1">
        <f>AV273</f>
        <v>0</v>
      </c>
      <c r="AW274" s="30"/>
      <c r="AX274" s="1">
        <f>AX273</f>
        <v>0</v>
      </c>
      <c r="AY274" s="30"/>
      <c r="AZ274" s="1">
        <f>AZ273</f>
        <v>0</v>
      </c>
      <c r="BA274" s="30"/>
      <c r="BB274" s="1">
        <f>BB273</f>
        <v>0</v>
      </c>
      <c r="BC274" s="30"/>
      <c r="BD274" s="1">
        <f>BD273</f>
        <v>0</v>
      </c>
      <c r="BE274" s="30"/>
      <c r="BF274" s="1">
        <f>BF273</f>
        <v>0</v>
      </c>
      <c r="BG274" s="30"/>
      <c r="BH274" s="1">
        <f>BH273</f>
        <v>0</v>
      </c>
      <c r="BI274" s="30"/>
      <c r="BJ274" s="1">
        <f>BJ273</f>
        <v>0</v>
      </c>
      <c r="BK274" s="30"/>
      <c r="BL274" s="1">
        <f>BL273</f>
        <v>0</v>
      </c>
      <c r="BM274" s="30"/>
      <c r="BN274" s="1">
        <f>BN273</f>
        <v>0</v>
      </c>
      <c r="BO274" s="30"/>
      <c r="BP274" s="1">
        <f>BP273</f>
        <v>0</v>
      </c>
      <c r="BQ274" s="30"/>
      <c r="BR274" s="1">
        <f>BR273</f>
        <v>0</v>
      </c>
      <c r="BS274" s="30"/>
      <c r="BT274" s="1">
        <f>BT273</f>
        <v>0</v>
      </c>
      <c r="BU274" s="30"/>
      <c r="BV274" s="1">
        <f>BV273</f>
        <v>0</v>
      </c>
      <c r="BW274" s="30"/>
      <c r="BX274" s="1">
        <f>BX273</f>
        <v>0</v>
      </c>
      <c r="BY274" s="30"/>
      <c r="BZ274" s="1">
        <f>BZ273</f>
        <v>0</v>
      </c>
      <c r="CA274" s="30"/>
      <c r="CB274" s="1">
        <f>CB273</f>
        <v>0</v>
      </c>
      <c r="CC274" s="5"/>
      <c r="CD274" s="1">
        <f>CD273</f>
        <v>0</v>
      </c>
      <c r="CE274" s="5"/>
      <c r="CF274" s="1">
        <f>CF273</f>
        <v>0</v>
      </c>
      <c r="CG274" s="5"/>
      <c r="CH274" s="1">
        <f>CH273</f>
        <v>0</v>
      </c>
      <c r="CI274" s="5"/>
      <c r="CJ274" s="1">
        <f>CJ273</f>
        <v>0</v>
      </c>
      <c r="CK274" s="5"/>
      <c r="CL274" s="1">
        <f>CL273</f>
        <v>0</v>
      </c>
      <c r="CM274" s="5"/>
      <c r="CN274" s="1">
        <f>CN273</f>
        <v>0</v>
      </c>
      <c r="CO274" s="5"/>
      <c r="CP274" s="1">
        <f>CP273</f>
        <v>0</v>
      </c>
      <c r="CQ274" s="5"/>
      <c r="CR274" s="1">
        <f>CR273</f>
        <v>0</v>
      </c>
      <c r="CS274" s="5"/>
      <c r="CT274" s="1">
        <f>CT273</f>
        <v>0</v>
      </c>
      <c r="CU274" s="5"/>
    </row>
    <row r="275" spans="2:98" s="29" customFormat="1" ht="6" customHeight="1">
      <c r="B275" s="11"/>
      <c r="C275" s="11"/>
      <c r="D275" s="11"/>
      <c r="F275" s="11"/>
      <c r="H275" s="11"/>
      <c r="J275" s="11"/>
      <c r="L275" s="11"/>
      <c r="N275" s="11"/>
      <c r="P275" s="11"/>
      <c r="R275" s="11"/>
      <c r="T275" s="11"/>
      <c r="V275" s="11"/>
      <c r="X275" s="11"/>
      <c r="Z275" s="11"/>
      <c r="AB275" s="11"/>
      <c r="AD275" s="11"/>
      <c r="AF275" s="11"/>
      <c r="AH275" s="11"/>
      <c r="AJ275" s="11"/>
      <c r="AL275" s="11"/>
      <c r="AN275" s="11"/>
      <c r="AP275" s="11"/>
      <c r="AR275" s="11"/>
      <c r="AT275" s="11"/>
      <c r="AV275" s="11"/>
      <c r="AX275" s="11"/>
      <c r="AZ275" s="11"/>
      <c r="BB275" s="11"/>
      <c r="BD275" s="11"/>
      <c r="BF275" s="11"/>
      <c r="BH275" s="11"/>
      <c r="BJ275" s="11"/>
      <c r="BL275" s="11"/>
      <c r="BN275" s="11"/>
      <c r="BP275" s="11"/>
      <c r="BR275" s="11"/>
      <c r="BT275" s="11"/>
      <c r="BV275" s="11"/>
      <c r="BX275" s="11"/>
      <c r="BZ275" s="11"/>
      <c r="CB275" s="11"/>
      <c r="CD275" s="11"/>
      <c r="CF275" s="11"/>
      <c r="CH275" s="11"/>
      <c r="CJ275" s="11"/>
      <c r="CL275" s="11"/>
      <c r="CN275" s="11"/>
      <c r="CP275" s="11"/>
      <c r="CR275" s="11"/>
      <c r="CT275" s="11"/>
    </row>
    <row r="276" spans="2:99" s="29" customFormat="1" ht="15" customHeight="1">
      <c r="B276" s="8" t="s">
        <v>24</v>
      </c>
      <c r="C276" s="11"/>
      <c r="D276" s="17">
        <f>IF(($A274&lt;subsidy_start_date)+($A273&gt;subsidy_end_date),0,D268)</f>
        <v>0</v>
      </c>
      <c r="E276" s="30"/>
      <c r="F276" s="17">
        <f>IF(($A274&lt;subsidy_start_date)+($A273&gt;subsidy_end_date),0,F268)</f>
        <v>0</v>
      </c>
      <c r="G276" s="30"/>
      <c r="H276" s="17">
        <f>IF(($A274&lt;subsidy_start_date)+($A273&gt;subsidy_end_date),0,H268)</f>
        <v>0</v>
      </c>
      <c r="I276" s="30"/>
      <c r="J276" s="17">
        <f>IF(($A274&lt;subsidy_start_date)+($A273&gt;subsidy_end_date),0,J268)</f>
        <v>0</v>
      </c>
      <c r="K276" s="30"/>
      <c r="L276" s="17">
        <f>IF(($A274&lt;subsidy_start_date)+($A273&gt;subsidy_end_date),0,L268)</f>
        <v>0</v>
      </c>
      <c r="M276" s="30"/>
      <c r="N276" s="17">
        <f>IF(($A274&lt;subsidy_start_date)+($A273&gt;subsidy_end_date),0,N268)</f>
        <v>0</v>
      </c>
      <c r="O276" s="30"/>
      <c r="P276" s="17">
        <f>IF(($A274&lt;subsidy_start_date)+($A273&gt;subsidy_end_date),0,P268)</f>
        <v>0</v>
      </c>
      <c r="Q276" s="30"/>
      <c r="R276" s="17">
        <f>IF(($A274&lt;subsidy_start_date)+($A273&gt;subsidy_end_date),0,R268)</f>
        <v>0</v>
      </c>
      <c r="S276" s="30"/>
      <c r="T276" s="17">
        <f>IF(($A274&lt;subsidy_start_date)+($A273&gt;subsidy_end_date),0,T268)</f>
        <v>0</v>
      </c>
      <c r="U276" s="30"/>
      <c r="V276" s="17">
        <f>IF(($A274&lt;subsidy_start_date)+($A273&gt;subsidy_end_date),0,V268)</f>
        <v>0</v>
      </c>
      <c r="W276" s="30"/>
      <c r="X276" s="17">
        <f>IF(($A274&lt;subsidy_start_date)+($A273&gt;subsidy_end_date),0,X268)</f>
        <v>0</v>
      </c>
      <c r="Y276" s="30"/>
      <c r="Z276" s="17">
        <f>IF(($A274&lt;subsidy_start_date)+($A273&gt;subsidy_end_date),0,Z268)</f>
        <v>0</v>
      </c>
      <c r="AA276" s="30"/>
      <c r="AB276" s="17">
        <f>IF(($A274&lt;subsidy_start_date)+($A273&gt;subsidy_end_date),0,AB268)</f>
        <v>0</v>
      </c>
      <c r="AC276" s="30"/>
      <c r="AD276" s="17">
        <f>IF(($A274&lt;subsidy_start_date)+($A273&gt;subsidy_end_date),0,AD268)</f>
        <v>0</v>
      </c>
      <c r="AE276" s="30"/>
      <c r="AF276" s="17">
        <f>IF(($A274&lt;subsidy_start_date)+($A273&gt;subsidy_end_date),0,AF268)</f>
        <v>0</v>
      </c>
      <c r="AG276" s="30"/>
      <c r="AH276" s="17">
        <f>IF(($A274&lt;subsidy_start_date)+($A273&gt;subsidy_end_date),0,AH268)</f>
        <v>0</v>
      </c>
      <c r="AI276" s="30"/>
      <c r="AJ276" s="17">
        <f>IF(($A274&lt;subsidy_start_date)+($A273&gt;subsidy_end_date),0,AJ268)</f>
        <v>0</v>
      </c>
      <c r="AK276" s="30"/>
      <c r="AL276" s="17">
        <f>IF(($A274&lt;subsidy_start_date)+($A273&gt;subsidy_end_date),0,AL268)</f>
        <v>0</v>
      </c>
      <c r="AM276" s="30"/>
      <c r="AN276" s="17">
        <f>IF(($A274&lt;subsidy_start_date)+($A273&gt;subsidy_end_date),0,AN268)</f>
        <v>0</v>
      </c>
      <c r="AO276" s="30"/>
      <c r="AP276" s="17">
        <f>IF(($A274&lt;subsidy_start_date)+($A273&gt;subsidy_end_date),0,AP268)</f>
        <v>0</v>
      </c>
      <c r="AQ276" s="30"/>
      <c r="AR276" s="17">
        <f>IF(($A274&lt;subsidy_start_date)+($A273&gt;subsidy_end_date),0,AR268)</f>
        <v>0</v>
      </c>
      <c r="AS276" s="30"/>
      <c r="AT276" s="17">
        <f>IF(($A274&lt;subsidy_start_date)+($A273&gt;subsidy_end_date),0,AT268)</f>
        <v>0</v>
      </c>
      <c r="AU276" s="30"/>
      <c r="AV276" s="17">
        <f>IF(($A274&lt;subsidy_start_date)+($A273&gt;subsidy_end_date),0,AV268)</f>
        <v>0</v>
      </c>
      <c r="AW276" s="30"/>
      <c r="AX276" s="17">
        <f>IF(($A274&lt;subsidy_start_date)+($A273&gt;subsidy_end_date),0,AX268)</f>
        <v>0</v>
      </c>
      <c r="AY276" s="30"/>
      <c r="AZ276" s="17">
        <f>IF(($A274&lt;subsidy_start_date)+($A273&gt;subsidy_end_date),0,AZ268)</f>
        <v>0</v>
      </c>
      <c r="BA276" s="30"/>
      <c r="BB276" s="17">
        <f>IF(($A274&lt;subsidy_start_date)+($A273&gt;subsidy_end_date),0,BB268)</f>
        <v>0</v>
      </c>
      <c r="BC276" s="30"/>
      <c r="BD276" s="17">
        <f>IF(($A274&lt;subsidy_start_date)+($A273&gt;subsidy_end_date),0,BD268)</f>
        <v>0</v>
      </c>
      <c r="BE276" s="30"/>
      <c r="BF276" s="17">
        <f>IF(($A274&lt;subsidy_start_date)+($A273&gt;subsidy_end_date),0,BF268)</f>
        <v>0</v>
      </c>
      <c r="BG276" s="30"/>
      <c r="BH276" s="17">
        <f>IF(($A274&lt;subsidy_start_date)+($A273&gt;subsidy_end_date),0,BH268)</f>
        <v>0</v>
      </c>
      <c r="BI276" s="30"/>
      <c r="BJ276" s="17">
        <f>IF(($A274&lt;subsidy_start_date)+($A273&gt;subsidy_end_date),0,BJ268)</f>
        <v>0</v>
      </c>
      <c r="BK276" s="30"/>
      <c r="BL276" s="17">
        <f>IF(($A274&lt;subsidy_start_date)+($A273&gt;subsidy_end_date),0,BL268)</f>
        <v>0</v>
      </c>
      <c r="BM276" s="30"/>
      <c r="BN276" s="17">
        <f>IF(($A274&lt;subsidy_start_date)+($A273&gt;subsidy_end_date),0,BN268)</f>
        <v>0</v>
      </c>
      <c r="BO276" s="30"/>
      <c r="BP276" s="17">
        <f>IF(($A274&lt;subsidy_start_date)+($A273&gt;subsidy_end_date),0,BP268)</f>
        <v>0</v>
      </c>
      <c r="BQ276" s="30"/>
      <c r="BR276" s="17">
        <f>IF(($A274&lt;subsidy_start_date)+($A273&gt;subsidy_end_date),0,BR268)</f>
        <v>0</v>
      </c>
      <c r="BS276" s="30"/>
      <c r="BT276" s="17">
        <f>IF(($A274&lt;subsidy_start_date)+($A273&gt;subsidy_end_date),0,BT268)</f>
        <v>0</v>
      </c>
      <c r="BU276" s="30"/>
      <c r="BV276" s="17">
        <f>IF(($A274&lt;subsidy_start_date)+($A273&gt;subsidy_end_date),0,BV268)</f>
        <v>0</v>
      </c>
      <c r="BW276" s="30"/>
      <c r="BX276" s="17">
        <f>IF(($A274&lt;subsidy_start_date)+($A273&gt;subsidy_end_date),0,BX268)</f>
        <v>0</v>
      </c>
      <c r="BY276" s="30"/>
      <c r="BZ276" s="17">
        <f>IF(($A274&lt;subsidy_start_date)+($A273&gt;subsidy_end_date),0,BZ268)</f>
        <v>0</v>
      </c>
      <c r="CA276" s="30"/>
      <c r="CB276" s="17">
        <f>IF(($A274&lt;subsidy_start_date)+($A273&gt;subsidy_end_date),0,CB268)</f>
        <v>0</v>
      </c>
      <c r="CC276" s="5"/>
      <c r="CD276" s="17">
        <f>IF(($A274&lt;subsidy_start_date)+($A273&gt;subsidy_end_date),0,CD268)</f>
        <v>0</v>
      </c>
      <c r="CE276" s="5"/>
      <c r="CF276" s="17">
        <f>IF(($A274&lt;subsidy_start_date)+($A273&gt;subsidy_end_date),0,CF268)</f>
        <v>0</v>
      </c>
      <c r="CG276" s="5"/>
      <c r="CH276" s="17">
        <f>IF(($A274&lt;subsidy_start_date)+($A273&gt;subsidy_end_date),0,CH268)</f>
        <v>0</v>
      </c>
      <c r="CI276" s="5"/>
      <c r="CJ276" s="17">
        <f>IF(($A274&lt;subsidy_start_date)+($A273&gt;subsidy_end_date),0,CJ268)</f>
        <v>0</v>
      </c>
      <c r="CK276" s="5"/>
      <c r="CL276" s="17">
        <f>IF(($A274&lt;subsidy_start_date)+($A273&gt;subsidy_end_date),0,CL268)</f>
        <v>0</v>
      </c>
      <c r="CM276" s="5"/>
      <c r="CN276" s="17">
        <f>IF(($A274&lt;subsidy_start_date)+($A273&gt;subsidy_end_date),0,CN268)</f>
        <v>0</v>
      </c>
      <c r="CO276" s="5"/>
      <c r="CP276" s="17">
        <f>IF(($A274&lt;subsidy_start_date)+($A273&gt;subsidy_end_date),0,CP268)</f>
        <v>0</v>
      </c>
      <c r="CQ276" s="5"/>
      <c r="CR276" s="17">
        <f>IF(($A274&lt;subsidy_start_date)+($A273&gt;subsidy_end_date),0,CR268)</f>
        <v>0</v>
      </c>
      <c r="CS276" s="5"/>
      <c r="CT276" s="17">
        <f>IF(($A274&lt;subsidy_start_date)+($A273&gt;subsidy_end_date),0,CT268)</f>
        <v>0</v>
      </c>
      <c r="CU276" s="5"/>
    </row>
    <row r="277" spans="2:99" s="29" customFormat="1" ht="15" customHeight="1">
      <c r="B277" s="7" t="s">
        <v>34</v>
      </c>
      <c r="C277" s="11"/>
      <c r="D277" s="17">
        <f>-MIN(D276,D274*subsidy_rate)</f>
        <v>0</v>
      </c>
      <c r="E277" s="30"/>
      <c r="F277" s="17">
        <f>-MIN(F276,F274*subsidy_rate)</f>
        <v>0</v>
      </c>
      <c r="G277" s="30"/>
      <c r="H277" s="17">
        <f>-MIN(H276,H274*subsidy_rate)</f>
        <v>0</v>
      </c>
      <c r="I277" s="30"/>
      <c r="J277" s="17">
        <f>-MIN(J276,J274*subsidy_rate)</f>
        <v>0</v>
      </c>
      <c r="K277" s="30"/>
      <c r="L277" s="17">
        <f>-MIN(L276,L274*subsidy_rate)</f>
        <v>0</v>
      </c>
      <c r="M277" s="30"/>
      <c r="N277" s="17">
        <f>-MIN(N276,N274*subsidy_rate)</f>
        <v>0</v>
      </c>
      <c r="O277" s="30"/>
      <c r="P277" s="17">
        <f>-MIN(P276,P274*subsidy_rate)</f>
        <v>0</v>
      </c>
      <c r="Q277" s="30"/>
      <c r="R277" s="17">
        <f>-MIN(R276,R274*subsidy_rate)</f>
        <v>0</v>
      </c>
      <c r="S277" s="30"/>
      <c r="T277" s="17">
        <f>-MIN(T276,T274*subsidy_rate)</f>
        <v>0</v>
      </c>
      <c r="U277" s="30"/>
      <c r="V277" s="17">
        <f>-MIN(V276,V274*subsidy_rate)</f>
        <v>0</v>
      </c>
      <c r="W277" s="30"/>
      <c r="X277" s="17">
        <f>-MIN(X276,X274*subsidy_rate)</f>
        <v>0</v>
      </c>
      <c r="Y277" s="30"/>
      <c r="Z277" s="17">
        <f>-MIN(Z276,Z274*subsidy_rate)</f>
        <v>0</v>
      </c>
      <c r="AA277" s="30"/>
      <c r="AB277" s="17">
        <f>-MIN(AB276,AB274*subsidy_rate)</f>
        <v>0</v>
      </c>
      <c r="AC277" s="30"/>
      <c r="AD277" s="17">
        <f>-MIN(AD276,AD274*subsidy_rate)</f>
        <v>0</v>
      </c>
      <c r="AE277" s="30"/>
      <c r="AF277" s="17">
        <f>-MIN(AF276,AF274*subsidy_rate)</f>
        <v>0</v>
      </c>
      <c r="AG277" s="30"/>
      <c r="AH277" s="17">
        <f>-MIN(AH276,AH274*subsidy_rate)</f>
        <v>0</v>
      </c>
      <c r="AI277" s="30"/>
      <c r="AJ277" s="17">
        <f>-MIN(AJ276,AJ274*subsidy_rate)</f>
        <v>0</v>
      </c>
      <c r="AK277" s="30"/>
      <c r="AL277" s="17">
        <f>-MIN(AL276,AL274*subsidy_rate)</f>
        <v>0</v>
      </c>
      <c r="AM277" s="30"/>
      <c r="AN277" s="17">
        <f>-MIN(AN276,AN274*subsidy_rate)</f>
        <v>0</v>
      </c>
      <c r="AO277" s="30"/>
      <c r="AP277" s="17">
        <f>-MIN(AP276,AP274*subsidy_rate)</f>
        <v>0</v>
      </c>
      <c r="AQ277" s="30"/>
      <c r="AR277" s="17">
        <f>-MIN(AR276,AR274*subsidy_rate)</f>
        <v>0</v>
      </c>
      <c r="AS277" s="30"/>
      <c r="AT277" s="17">
        <f>-MIN(AT276,AT274*subsidy_rate)</f>
        <v>0</v>
      </c>
      <c r="AU277" s="30"/>
      <c r="AV277" s="17">
        <f>-MIN(AV276,AV274*subsidy_rate)</f>
        <v>0</v>
      </c>
      <c r="AW277" s="30"/>
      <c r="AX277" s="17">
        <f>-MIN(AX276,AX274*subsidy_rate)</f>
        <v>0</v>
      </c>
      <c r="AY277" s="30"/>
      <c r="AZ277" s="17">
        <f>-MIN(AZ276,AZ274*subsidy_rate)</f>
        <v>0</v>
      </c>
      <c r="BA277" s="30"/>
      <c r="BB277" s="17">
        <f>-MIN(BB276,BB274*subsidy_rate)</f>
        <v>0</v>
      </c>
      <c r="BC277" s="30"/>
      <c r="BD277" s="17">
        <f>-MIN(BD276,BD274*subsidy_rate)</f>
        <v>0</v>
      </c>
      <c r="BE277" s="30"/>
      <c r="BF277" s="17">
        <f>-MIN(BF276,BF274*subsidy_rate)</f>
        <v>0</v>
      </c>
      <c r="BG277" s="30"/>
      <c r="BH277" s="17">
        <f>-MIN(BH276,BH274*subsidy_rate)</f>
        <v>0</v>
      </c>
      <c r="BI277" s="30"/>
      <c r="BJ277" s="17">
        <f>-MIN(BJ276,BJ274*subsidy_rate)</f>
        <v>0</v>
      </c>
      <c r="BK277" s="30"/>
      <c r="BL277" s="17">
        <f>-MIN(BL276,BL274*subsidy_rate)</f>
        <v>0</v>
      </c>
      <c r="BM277" s="30"/>
      <c r="BN277" s="17">
        <f>-MIN(BN276,BN274*subsidy_rate)</f>
        <v>0</v>
      </c>
      <c r="BO277" s="30"/>
      <c r="BP277" s="17">
        <f>-MIN(BP276,BP274*subsidy_rate)</f>
        <v>0</v>
      </c>
      <c r="BQ277" s="30"/>
      <c r="BR277" s="17">
        <f>-MIN(BR276,BR274*subsidy_rate)</f>
        <v>0</v>
      </c>
      <c r="BS277" s="30"/>
      <c r="BT277" s="17">
        <f>-MIN(BT276,BT274*subsidy_rate)</f>
        <v>0</v>
      </c>
      <c r="BU277" s="30"/>
      <c r="BV277" s="17">
        <f>-MIN(BV276,BV274*subsidy_rate)</f>
        <v>0</v>
      </c>
      <c r="BW277" s="30"/>
      <c r="BX277" s="17">
        <f>-MIN(BX276,BX274*subsidy_rate)</f>
        <v>0</v>
      </c>
      <c r="BY277" s="30"/>
      <c r="BZ277" s="17">
        <f>-MIN(BZ276,BZ274*subsidy_rate)</f>
        <v>0</v>
      </c>
      <c r="CA277" s="30"/>
      <c r="CB277" s="17">
        <f>-MIN(CB276,CB274*subsidy_rate)</f>
        <v>0</v>
      </c>
      <c r="CC277" s="5"/>
      <c r="CD277" s="17">
        <f>-MIN(CD276,CD274*subsidy_rate)</f>
        <v>0</v>
      </c>
      <c r="CE277" s="5"/>
      <c r="CF277" s="17">
        <f>-MIN(CF276,CF274*subsidy_rate)</f>
        <v>0</v>
      </c>
      <c r="CG277" s="5"/>
      <c r="CH277" s="17">
        <f>-MIN(CH276,CH274*subsidy_rate)</f>
        <v>0</v>
      </c>
      <c r="CI277" s="5"/>
      <c r="CJ277" s="17">
        <f>-MIN(CJ276,CJ274*subsidy_rate)</f>
        <v>0</v>
      </c>
      <c r="CK277" s="5"/>
      <c r="CL277" s="17">
        <f>-MIN(CL276,CL274*subsidy_rate)</f>
        <v>0</v>
      </c>
      <c r="CM277" s="5"/>
      <c r="CN277" s="17">
        <f>-MIN(CN276,CN274*subsidy_rate)</f>
        <v>0</v>
      </c>
      <c r="CO277" s="5"/>
      <c r="CP277" s="17">
        <f>-MIN(CP276,CP274*subsidy_rate)</f>
        <v>0</v>
      </c>
      <c r="CQ277" s="5"/>
      <c r="CR277" s="17">
        <f>-MIN(CR276,CR274*subsidy_rate)</f>
        <v>0</v>
      </c>
      <c r="CS277" s="5"/>
      <c r="CT277" s="17">
        <f>-MIN(CT276,CT274*subsidy_rate)</f>
        <v>0</v>
      </c>
      <c r="CU277" s="5"/>
    </row>
    <row r="278" spans="2:99" s="29" customFormat="1" ht="15" customHeight="1">
      <c r="B278" s="8" t="str">
        <f>IF(A274&gt;=subsidy_end_date,"Wage subsidy expired","Wage subsidy available next period")</f>
        <v>Wage subsidy expired</v>
      </c>
      <c r="C278" s="11"/>
      <c r="D278" s="17">
        <f>D276+D277</f>
        <v>0</v>
      </c>
      <c r="E278" s="30"/>
      <c r="F278" s="17">
        <f>F276+F277</f>
        <v>0</v>
      </c>
      <c r="G278" s="30"/>
      <c r="H278" s="17">
        <f>H276+H277</f>
        <v>0</v>
      </c>
      <c r="I278" s="30"/>
      <c r="J278" s="17">
        <f>J276+J277</f>
        <v>0</v>
      </c>
      <c r="K278" s="30"/>
      <c r="L278" s="17">
        <f>L276+L277</f>
        <v>0</v>
      </c>
      <c r="M278" s="30"/>
      <c r="N278" s="17">
        <f>N276+N277</f>
        <v>0</v>
      </c>
      <c r="O278" s="30"/>
      <c r="P278" s="17">
        <f>P276+P277</f>
        <v>0</v>
      </c>
      <c r="Q278" s="30"/>
      <c r="R278" s="17">
        <f>R276+R277</f>
        <v>0</v>
      </c>
      <c r="S278" s="30"/>
      <c r="T278" s="17">
        <f>T276+T277</f>
        <v>0</v>
      </c>
      <c r="U278" s="30"/>
      <c r="V278" s="17">
        <f>V276+V277</f>
        <v>0</v>
      </c>
      <c r="W278" s="30"/>
      <c r="X278" s="17">
        <f>X276+X277</f>
        <v>0</v>
      </c>
      <c r="Y278" s="30"/>
      <c r="Z278" s="17">
        <f>Z276+Z277</f>
        <v>0</v>
      </c>
      <c r="AA278" s="30"/>
      <c r="AB278" s="17">
        <f>AB276+AB277</f>
        <v>0</v>
      </c>
      <c r="AC278" s="30"/>
      <c r="AD278" s="17">
        <f>AD276+AD277</f>
        <v>0</v>
      </c>
      <c r="AE278" s="30"/>
      <c r="AF278" s="17">
        <f>AF276+AF277</f>
        <v>0</v>
      </c>
      <c r="AG278" s="30"/>
      <c r="AH278" s="17">
        <f>AH276+AH277</f>
        <v>0</v>
      </c>
      <c r="AI278" s="30"/>
      <c r="AJ278" s="17">
        <f>AJ276+AJ277</f>
        <v>0</v>
      </c>
      <c r="AK278" s="30"/>
      <c r="AL278" s="17">
        <f>AL276+AL277</f>
        <v>0</v>
      </c>
      <c r="AM278" s="30"/>
      <c r="AN278" s="17">
        <f>AN276+AN277</f>
        <v>0</v>
      </c>
      <c r="AO278" s="30"/>
      <c r="AP278" s="17">
        <f>AP276+AP277</f>
        <v>0</v>
      </c>
      <c r="AQ278" s="30"/>
      <c r="AR278" s="17">
        <f>AR276+AR277</f>
        <v>0</v>
      </c>
      <c r="AS278" s="30"/>
      <c r="AT278" s="17">
        <f>AT276+AT277</f>
        <v>0</v>
      </c>
      <c r="AU278" s="30"/>
      <c r="AV278" s="17">
        <f>AV276+AV277</f>
        <v>0</v>
      </c>
      <c r="AW278" s="30"/>
      <c r="AX278" s="17">
        <f>AX276+AX277</f>
        <v>0</v>
      </c>
      <c r="AY278" s="30"/>
      <c r="AZ278" s="17">
        <f>AZ276+AZ277</f>
        <v>0</v>
      </c>
      <c r="BA278" s="30"/>
      <c r="BB278" s="17">
        <f>BB276+BB277</f>
        <v>0</v>
      </c>
      <c r="BC278" s="30"/>
      <c r="BD278" s="17">
        <f>BD276+BD277</f>
        <v>0</v>
      </c>
      <c r="BE278" s="30"/>
      <c r="BF278" s="17">
        <f>BF276+BF277</f>
        <v>0</v>
      </c>
      <c r="BG278" s="30"/>
      <c r="BH278" s="17">
        <f>BH276+BH277</f>
        <v>0</v>
      </c>
      <c r="BI278" s="30"/>
      <c r="BJ278" s="17">
        <f>BJ276+BJ277</f>
        <v>0</v>
      </c>
      <c r="BK278" s="30"/>
      <c r="BL278" s="17">
        <f>BL276+BL277</f>
        <v>0</v>
      </c>
      <c r="BM278" s="30"/>
      <c r="BN278" s="17">
        <f>BN276+BN277</f>
        <v>0</v>
      </c>
      <c r="BO278" s="30"/>
      <c r="BP278" s="17">
        <f>BP276+BP277</f>
        <v>0</v>
      </c>
      <c r="BQ278" s="30"/>
      <c r="BR278" s="17">
        <f>BR276+BR277</f>
        <v>0</v>
      </c>
      <c r="BS278" s="30"/>
      <c r="BT278" s="17">
        <f>BT276+BT277</f>
        <v>0</v>
      </c>
      <c r="BU278" s="30"/>
      <c r="BV278" s="17">
        <f>BV276+BV277</f>
        <v>0</v>
      </c>
      <c r="BW278" s="30"/>
      <c r="BX278" s="17">
        <f>BX276+BX277</f>
        <v>0</v>
      </c>
      <c r="BY278" s="30"/>
      <c r="BZ278" s="17">
        <f>BZ276+BZ277</f>
        <v>0</v>
      </c>
      <c r="CA278" s="30"/>
      <c r="CB278" s="17">
        <f>CB276+CB277</f>
        <v>0</v>
      </c>
      <c r="CC278" s="5"/>
      <c r="CD278" s="17">
        <f>CD276+CD277</f>
        <v>0</v>
      </c>
      <c r="CE278" s="5"/>
      <c r="CF278" s="17">
        <f>CF276+CF277</f>
        <v>0</v>
      </c>
      <c r="CG278" s="5"/>
      <c r="CH278" s="17">
        <f>CH276+CH277</f>
        <v>0</v>
      </c>
      <c r="CI278" s="5"/>
      <c r="CJ278" s="17">
        <f>CJ276+CJ277</f>
        <v>0</v>
      </c>
      <c r="CK278" s="5"/>
      <c r="CL278" s="17">
        <f>CL276+CL277</f>
        <v>0</v>
      </c>
      <c r="CM278" s="5"/>
      <c r="CN278" s="17">
        <f>CN276+CN277</f>
        <v>0</v>
      </c>
      <c r="CO278" s="5"/>
      <c r="CP278" s="17">
        <f>CP276+CP277</f>
        <v>0</v>
      </c>
      <c r="CQ278" s="5"/>
      <c r="CR278" s="17">
        <f>CR276+CR277</f>
        <v>0</v>
      </c>
      <c r="CS278" s="5"/>
      <c r="CT278" s="17">
        <f>CT276+CT277</f>
        <v>0</v>
      </c>
      <c r="CU278" s="5"/>
    </row>
    <row r="279" spans="2:99" s="29" customFormat="1" ht="15" customHeight="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c r="AA279" s="11"/>
      <c r="AB279" s="11"/>
      <c r="AC279" s="11"/>
      <c r="AD279" s="11"/>
      <c r="AE279" s="11"/>
      <c r="AF279" s="11"/>
      <c r="AG279" s="11"/>
      <c r="AH279" s="11"/>
      <c r="AI279" s="11"/>
      <c r="AJ279" s="11"/>
      <c r="AK279" s="11"/>
      <c r="AL279" s="11"/>
      <c r="AM279" s="11"/>
      <c r="AN279" s="11"/>
      <c r="AO279" s="11"/>
      <c r="AP279" s="11"/>
      <c r="AQ279" s="11"/>
      <c r="AR279" s="11"/>
      <c r="AS279" s="11"/>
      <c r="AT279" s="11"/>
      <c r="AU279" s="11"/>
      <c r="AV279" s="11"/>
      <c r="AW279" s="11"/>
      <c r="AX279" s="11"/>
      <c r="AY279" s="11"/>
      <c r="AZ279" s="11"/>
      <c r="BA279" s="11"/>
      <c r="BB279" s="11"/>
      <c r="BC279" s="11"/>
      <c r="BD279" s="11"/>
      <c r="BE279" s="11"/>
      <c r="BF279" s="11"/>
      <c r="BG279" s="11"/>
      <c r="BH279" s="11"/>
      <c r="BI279" s="11"/>
      <c r="BJ279" s="11"/>
      <c r="BK279" s="11"/>
      <c r="BL279" s="11"/>
      <c r="BM279" s="11"/>
      <c r="BN279" s="11"/>
      <c r="BO279" s="11"/>
      <c r="BP279" s="11"/>
      <c r="BQ279" s="11"/>
      <c r="BR279" s="11"/>
      <c r="BS279" s="11"/>
      <c r="BT279" s="11"/>
      <c r="BU279" s="11"/>
      <c r="BV279" s="11"/>
      <c r="BW279" s="11"/>
      <c r="BX279" s="11"/>
      <c r="BY279" s="11"/>
      <c r="BZ279" s="11"/>
      <c r="CA279" s="11"/>
      <c r="CB279" s="11"/>
      <c r="CC279" s="11"/>
      <c r="CD279" s="11"/>
      <c r="CE279" s="11"/>
      <c r="CF279" s="11"/>
      <c r="CG279" s="11"/>
      <c r="CH279" s="11"/>
      <c r="CI279" s="11"/>
      <c r="CJ279" s="11"/>
      <c r="CK279" s="11"/>
      <c r="CL279" s="11"/>
      <c r="CM279" s="11"/>
      <c r="CN279" s="11"/>
      <c r="CO279" s="11"/>
      <c r="CP279" s="11"/>
      <c r="CQ279" s="11"/>
      <c r="CR279" s="11"/>
      <c r="CS279" s="11"/>
      <c r="CT279" s="11"/>
      <c r="CU279" s="11"/>
    </row>
    <row r="280" s="29" customFormat="1" ht="15" customHeight="1"/>
    <row r="281" s="29" customFormat="1" ht="15" customHeight="1" hidden="1">
      <c r="B281"/>
    </row>
    <row r="282" spans="1:99" s="29" customFormat="1" ht="15" customHeight="1">
      <c r="A282" s="29">
        <f>A272+2</f>
        <v>17</v>
      </c>
      <c r="B282" s="28">
        <f>IF($D$102,TEXT($A283,"mmmm d")&amp;" to "&amp;TEXT($A284,"mmmm d"),"")</f>
      </c>
      <c r="C282" s="11"/>
      <c r="D282" s="33" t="str">
        <f>IF(D$202&lt;&gt;"",D$202,"")</f>
        <v>Employee 1</v>
      </c>
      <c r="E282" s="33"/>
      <c r="F282" s="33">
        <f>IF(F$202&lt;&gt;"",F$202,"")</f>
      </c>
      <c r="G282" s="33"/>
      <c r="H282" s="33">
        <f>IF(H$202&lt;&gt;"",H$202,"")</f>
      </c>
      <c r="I282" s="33"/>
      <c r="J282" s="33">
        <f>IF(J$202&lt;&gt;"",J$202,"")</f>
      </c>
      <c r="K282" s="33"/>
      <c r="L282" s="33">
        <f>IF(L$202&lt;&gt;"",L$202,"")</f>
      </c>
      <c r="M282" s="33"/>
      <c r="N282" s="33">
        <f>IF(N$202&lt;&gt;"",N$202,"")</f>
      </c>
      <c r="O282" s="33"/>
      <c r="P282" s="33">
        <f>IF(P$202&lt;&gt;"",P$202,"")</f>
      </c>
      <c r="Q282" s="33"/>
      <c r="R282" s="33">
        <f>IF(R$202&lt;&gt;"",R$202,"")</f>
      </c>
      <c r="S282" s="33"/>
      <c r="T282" s="33">
        <f>IF(T$202&lt;&gt;"",T$202,"")</f>
      </c>
      <c r="U282" s="33"/>
      <c r="V282" s="33">
        <f>IF(V$202&lt;&gt;"",V$202,"")</f>
      </c>
      <c r="W282" s="33"/>
      <c r="X282" s="33">
        <f>IF(X$202&lt;&gt;"",X$202,"")</f>
      </c>
      <c r="Y282" s="33"/>
      <c r="Z282" s="33">
        <f>IF(Z$202&lt;&gt;"",Z$202,"")</f>
      </c>
      <c r="AA282" s="33"/>
      <c r="AB282" s="33">
        <f>IF(AB$202&lt;&gt;"",AB$202,"")</f>
      </c>
      <c r="AC282" s="33"/>
      <c r="AD282" s="33">
        <f>IF(AD$202&lt;&gt;"",AD$202,"")</f>
      </c>
      <c r="AE282" s="33"/>
      <c r="AF282" s="33">
        <f>IF(AF$202&lt;&gt;"",AF$202,"")</f>
      </c>
      <c r="AG282" s="33"/>
      <c r="AH282" s="33">
        <f>IF(AH$202&lt;&gt;"",AH$202,"")</f>
      </c>
      <c r="AI282" s="33"/>
      <c r="AJ282" s="33">
        <f>IF(AJ$202&lt;&gt;"",AJ$202,"")</f>
      </c>
      <c r="AK282" s="33"/>
      <c r="AL282" s="33">
        <f>IF(AL$202&lt;&gt;"",AL$202,"")</f>
      </c>
      <c r="AM282" s="33"/>
      <c r="AN282" s="33">
        <f>IF(AN$202&lt;&gt;"",AN$202,"")</f>
      </c>
      <c r="AO282" s="33"/>
      <c r="AP282" s="33">
        <f>IF(AP$202&lt;&gt;"",AP$202,"")</f>
      </c>
      <c r="AQ282" s="33"/>
      <c r="AR282" s="33">
        <f>IF(AR$202&lt;&gt;"",AR$202,"")</f>
      </c>
      <c r="AS282" s="33"/>
      <c r="AT282" s="33">
        <f>IF(AT$202&lt;&gt;"",AT$202,"")</f>
      </c>
      <c r="AU282" s="33"/>
      <c r="AV282" s="33">
        <f>IF(AV$202&lt;&gt;"",AV$202,"")</f>
      </c>
      <c r="AW282" s="33"/>
      <c r="AX282" s="33">
        <f>IF(AX$202&lt;&gt;"",AX$202,"")</f>
      </c>
      <c r="AY282" s="33"/>
      <c r="AZ282" s="33">
        <f>IF(AZ$202&lt;&gt;"",AZ$202,"")</f>
      </c>
      <c r="BA282" s="33"/>
      <c r="BB282" s="33">
        <f>IF(BB$202&lt;&gt;"",BB$202,"")</f>
      </c>
      <c r="BC282" s="33"/>
      <c r="BD282" s="33">
        <f>IF(BD$202&lt;&gt;"",BD$202,"")</f>
      </c>
      <c r="BE282" s="33"/>
      <c r="BF282" s="33">
        <f>IF(BF$202&lt;&gt;"",BF$202,"")</f>
      </c>
      <c r="BG282" s="33"/>
      <c r="BH282" s="33">
        <f>IF(BH$202&lt;&gt;"",BH$202,"")</f>
      </c>
      <c r="BI282" s="33"/>
      <c r="BJ282" s="33">
        <f>IF(BJ$202&lt;&gt;"",BJ$202,"")</f>
      </c>
      <c r="BK282" s="33"/>
      <c r="BL282" s="33">
        <f>IF(BL$202&lt;&gt;"",BL$202,"")</f>
      </c>
      <c r="BM282" s="33"/>
      <c r="BN282" s="33">
        <f>IF(BN$202&lt;&gt;"",BN$202,"")</f>
      </c>
      <c r="BO282" s="33"/>
      <c r="BP282" s="33">
        <f>IF(BP$202&lt;&gt;"",BP$202,"")</f>
      </c>
      <c r="BQ282" s="33"/>
      <c r="BR282" s="33">
        <f>IF(BR$202&lt;&gt;"",BR$202,"")</f>
      </c>
      <c r="BS282" s="33"/>
      <c r="BT282" s="33">
        <f>IF(BT$202&lt;&gt;"",BT$202,"")</f>
      </c>
      <c r="BU282" s="33"/>
      <c r="BV282" s="33">
        <f>IF(BV$202&lt;&gt;"",BV$202,"")</f>
      </c>
      <c r="BW282" s="33"/>
      <c r="BX282" s="33">
        <f>IF(BX$202&lt;&gt;"",BX$202,"")</f>
      </c>
      <c r="BY282" s="33"/>
      <c r="BZ282" s="33">
        <f>IF(BZ$202&lt;&gt;"",BZ$202,"")</f>
      </c>
      <c r="CA282" s="33"/>
      <c r="CB282" s="33">
        <f>IF(CB$202&lt;&gt;"",CB$202,"")</f>
      </c>
      <c r="CC282" s="33"/>
      <c r="CD282" s="33">
        <f>IF(CD$202&lt;&gt;"",CD$202,"")</f>
      </c>
      <c r="CE282" s="33"/>
      <c r="CF282" s="33">
        <f>IF(CF$202&lt;&gt;"",CF$202,"")</f>
      </c>
      <c r="CG282" s="33"/>
      <c r="CH282" s="33">
        <f>IF(CH$202&lt;&gt;"",CH$202,"")</f>
      </c>
      <c r="CI282" s="33"/>
      <c r="CJ282" s="33">
        <f>IF(CJ$202&lt;&gt;"",CJ$202,"")</f>
      </c>
      <c r="CK282" s="33"/>
      <c r="CL282" s="33">
        <f>IF(CL$202&lt;&gt;"",CL$202,"")</f>
      </c>
      <c r="CM282" s="33"/>
      <c r="CN282" s="33">
        <f>IF(CN$202&lt;&gt;"",CN$202,"")</f>
      </c>
      <c r="CO282" s="33"/>
      <c r="CP282" s="33">
        <f>IF(CP$202&lt;&gt;"",CP$202,"")</f>
      </c>
      <c r="CQ282" s="33"/>
      <c r="CR282" s="33">
        <f>IF(CR$202&lt;&gt;"",CR$202,"")</f>
      </c>
      <c r="CS282" s="33"/>
      <c r="CT282" s="33">
        <f>IF(CT$202&lt;&gt;"",CT$202,"")</f>
      </c>
      <c r="CU282" s="33"/>
    </row>
    <row r="283" spans="1:100" s="29" customFormat="1" ht="6" customHeight="1">
      <c r="A283" s="29">
        <f>INDEX($D$102:$AI$102,1,$A282)</f>
      </c>
      <c r="B283" s="11"/>
      <c r="C283" s="11"/>
      <c r="D283" s="4">
        <f>IF($A273&gt;=subsidy_start_date,IF($A284&lt;=subsidy_end_date,D274,0),0)</f>
        <v>0</v>
      </c>
      <c r="F283" s="4">
        <f>IF($A273&gt;=subsidy_start_date,IF($A284&lt;=subsidy_end_date,F274,0),0)</f>
        <v>0</v>
      </c>
      <c r="H283" s="4">
        <f>IF($A273&gt;=subsidy_start_date,IF($A284&lt;=subsidy_end_date,H274,0),0)</f>
        <v>0</v>
      </c>
      <c r="J283" s="4">
        <f>IF($A273&gt;=subsidy_start_date,IF($A284&lt;=subsidy_end_date,J274,0),0)</f>
        <v>0</v>
      </c>
      <c r="L283" s="4">
        <f>IF($A273&gt;=subsidy_start_date,IF($A284&lt;=subsidy_end_date,L274,0),0)</f>
        <v>0</v>
      </c>
      <c r="N283" s="4">
        <f>IF($A273&gt;=subsidy_start_date,IF($A284&lt;=subsidy_end_date,N274,0),0)</f>
        <v>0</v>
      </c>
      <c r="P283" s="4">
        <f>IF($A273&gt;=subsidy_start_date,IF($A284&lt;=subsidy_end_date,P274,0),0)</f>
        <v>0</v>
      </c>
      <c r="R283" s="4">
        <f>IF($A273&gt;=subsidy_start_date,IF($A284&lt;=subsidy_end_date,R274,0),0)</f>
        <v>0</v>
      </c>
      <c r="T283" s="4">
        <f>IF($A273&gt;=subsidy_start_date,IF($A284&lt;=subsidy_end_date,T274,0),0)</f>
        <v>0</v>
      </c>
      <c r="V283" s="4">
        <f>IF($A273&gt;=subsidy_start_date,IF($A284&lt;=subsidy_end_date,V274,0),0)</f>
        <v>0</v>
      </c>
      <c r="X283" s="4">
        <f>IF($A273&gt;=subsidy_start_date,IF($A284&lt;=subsidy_end_date,X274,0),0)</f>
        <v>0</v>
      </c>
      <c r="Z283" s="4">
        <f>IF($A273&gt;=subsidy_start_date,IF($A284&lt;=subsidy_end_date,Z274,0),0)</f>
        <v>0</v>
      </c>
      <c r="AB283" s="4">
        <f>IF($A273&gt;=subsidy_start_date,IF($A284&lt;=subsidy_end_date,AB274,0),0)</f>
        <v>0</v>
      </c>
      <c r="AD283" s="4">
        <f>IF($A273&gt;=subsidy_start_date,IF($A284&lt;=subsidy_end_date,AD274,0),0)</f>
        <v>0</v>
      </c>
      <c r="AF283" s="4">
        <f>IF($A273&gt;=subsidy_start_date,IF($A284&lt;=subsidy_end_date,AF274,0),0)</f>
        <v>0</v>
      </c>
      <c r="AH283" s="4">
        <f>IF($A273&gt;=subsidy_start_date,IF($A284&lt;=subsidy_end_date,AH274,0),0)</f>
        <v>0</v>
      </c>
      <c r="AJ283" s="4">
        <f>IF($A273&gt;=subsidy_start_date,IF($A284&lt;=subsidy_end_date,AJ274,0),0)</f>
        <v>0</v>
      </c>
      <c r="AL283" s="4">
        <f>IF($A273&gt;=subsidy_start_date,IF($A284&lt;=subsidy_end_date,AL274,0),0)</f>
        <v>0</v>
      </c>
      <c r="AN283" s="4">
        <f>IF($A273&gt;=subsidy_start_date,IF($A284&lt;=subsidy_end_date,AN274,0),0)</f>
        <v>0</v>
      </c>
      <c r="AP283" s="4">
        <f>IF($A273&gt;=subsidy_start_date,IF($A284&lt;=subsidy_end_date,AP274,0),0)</f>
        <v>0</v>
      </c>
      <c r="AR283" s="4">
        <f>IF($A273&gt;=subsidy_start_date,IF($A284&lt;=subsidy_end_date,AR274,0),0)</f>
        <v>0</v>
      </c>
      <c r="AT283" s="4">
        <f>IF($A273&gt;=subsidy_start_date,IF($A284&lt;=subsidy_end_date,AT274,0),0)</f>
        <v>0</v>
      </c>
      <c r="AV283" s="4">
        <f>IF($A273&gt;=subsidy_start_date,IF($A284&lt;=subsidy_end_date,AV274,0),0)</f>
        <v>0</v>
      </c>
      <c r="AX283" s="4">
        <f>IF($A273&gt;=subsidy_start_date,IF($A284&lt;=subsidy_end_date,AX274,0),0)</f>
        <v>0</v>
      </c>
      <c r="AZ283" s="4">
        <f>IF($A273&gt;=subsidy_start_date,IF($A284&lt;=subsidy_end_date,AZ274,0),0)</f>
        <v>0</v>
      </c>
      <c r="BB283" s="4">
        <f>IF($A273&gt;=subsidy_start_date,IF($A284&lt;=subsidy_end_date,BB274,0),0)</f>
        <v>0</v>
      </c>
      <c r="BD283" s="4">
        <f>IF($A273&gt;=subsidy_start_date,IF($A284&lt;=subsidy_end_date,BD274,0),0)</f>
        <v>0</v>
      </c>
      <c r="BF283" s="4">
        <f>IF($A273&gt;=subsidy_start_date,IF($A284&lt;=subsidy_end_date,BF274,0),0)</f>
        <v>0</v>
      </c>
      <c r="BH283" s="4">
        <f>IF($A273&gt;=subsidy_start_date,IF($A284&lt;=subsidy_end_date,BH274,0),0)</f>
        <v>0</v>
      </c>
      <c r="BJ283" s="4">
        <f>IF($A273&gt;=subsidy_start_date,IF($A284&lt;=subsidy_end_date,BJ274,0),0)</f>
        <v>0</v>
      </c>
      <c r="BL283" s="4">
        <f>IF($A273&gt;=subsidy_start_date,IF($A284&lt;=subsidy_end_date,BL274,0),0)</f>
        <v>0</v>
      </c>
      <c r="BN283" s="4">
        <f>IF($A273&gt;=subsidy_start_date,IF($A284&lt;=subsidy_end_date,BN274,0),0)</f>
        <v>0</v>
      </c>
      <c r="BP283" s="4">
        <f>IF($A273&gt;=subsidy_start_date,IF($A284&lt;=subsidy_end_date,BP274,0),0)</f>
        <v>0</v>
      </c>
      <c r="BR283" s="4">
        <f>IF($A273&gt;=subsidy_start_date,IF($A284&lt;=subsidy_end_date,BR274,0),0)</f>
        <v>0</v>
      </c>
      <c r="BT283" s="4">
        <f>IF($A273&gt;=subsidy_start_date,IF($A284&lt;=subsidy_end_date,BT274,0),0)</f>
        <v>0</v>
      </c>
      <c r="BV283" s="4">
        <f>IF($A273&gt;=subsidy_start_date,IF($A284&lt;=subsidy_end_date,BV274,0),0)</f>
        <v>0</v>
      </c>
      <c r="BX283" s="4">
        <f>IF($A273&gt;=subsidy_start_date,IF($A284&lt;=subsidy_end_date,BX274,0),0)</f>
        <v>0</v>
      </c>
      <c r="BZ283" s="4">
        <f>IF($A273&gt;=subsidy_start_date,IF($A284&lt;=subsidy_end_date,BZ274,0),0)</f>
        <v>0</v>
      </c>
      <c r="CB283" s="4">
        <f>IF($A273&gt;=subsidy_start_date,IF($A284&lt;=subsidy_end_date,CB274,0),0)</f>
        <v>0</v>
      </c>
      <c r="CD283" s="4">
        <f>IF($A273&gt;=subsidy_start_date,IF($A284&lt;=subsidy_end_date,CD274,0),0)</f>
        <v>0</v>
      </c>
      <c r="CF283" s="4">
        <f>IF($A273&gt;=subsidy_start_date,IF($A284&lt;=subsidy_end_date,CF274,0),0)</f>
        <v>0</v>
      </c>
      <c r="CH283" s="4">
        <f>IF($A273&gt;=subsidy_start_date,IF($A284&lt;=subsidy_end_date,CH274,0),0)</f>
        <v>0</v>
      </c>
      <c r="CJ283" s="4">
        <f>IF($A273&gt;=subsidy_start_date,IF($A284&lt;=subsidy_end_date,CJ274,0),0)</f>
        <v>0</v>
      </c>
      <c r="CL283" s="4">
        <f>IF($A273&gt;=subsidy_start_date,IF($A284&lt;=subsidy_end_date,CL274,0),0)</f>
        <v>0</v>
      </c>
      <c r="CN283" s="4">
        <f>IF($A273&gt;=subsidy_start_date,IF($A284&lt;=subsidy_end_date,CN274,0),0)</f>
        <v>0</v>
      </c>
      <c r="CP283" s="4">
        <f>IF($A273&gt;=subsidy_start_date,IF($A284&lt;=subsidy_end_date,CP274,0),0)</f>
        <v>0</v>
      </c>
      <c r="CR283" s="4">
        <f>IF($A273&gt;=subsidy_start_date,IF($A284&lt;=subsidy_end_date,CR274,0),0)</f>
        <v>0</v>
      </c>
      <c r="CT283" s="4">
        <f>IF($A273&gt;=subsidy_start_date,IF($A284&lt;=subsidy_end_date,CT274,0),0)</f>
        <v>0</v>
      </c>
      <c r="CV283" s="4">
        <f>IF($A273&gt;=subsidy_start_date,IF($A284&lt;=subsidy_end_date,CV274,0),0)</f>
        <v>0</v>
      </c>
    </row>
    <row r="284" spans="1:99" s="29" customFormat="1" ht="15" customHeight="1">
      <c r="A284" s="29">
        <f>INDEX($D$103:$AI$103,1,$A282)</f>
      </c>
      <c r="B284" s="8" t="s">
        <v>36</v>
      </c>
      <c r="C284" s="11"/>
      <c r="D284" s="1">
        <f>D283</f>
        <v>0</v>
      </c>
      <c r="E284" s="30"/>
      <c r="F284" s="1">
        <f>F283</f>
        <v>0</v>
      </c>
      <c r="G284" s="30"/>
      <c r="H284" s="1">
        <f>H283</f>
        <v>0</v>
      </c>
      <c r="I284" s="30"/>
      <c r="J284" s="1">
        <f>J283</f>
        <v>0</v>
      </c>
      <c r="K284" s="30"/>
      <c r="L284" s="1">
        <f>L283</f>
        <v>0</v>
      </c>
      <c r="M284" s="30"/>
      <c r="N284" s="1">
        <f>N283</f>
        <v>0</v>
      </c>
      <c r="O284" s="30"/>
      <c r="P284" s="1">
        <f>P283</f>
        <v>0</v>
      </c>
      <c r="Q284" s="30"/>
      <c r="R284" s="1">
        <f>R283</f>
        <v>0</v>
      </c>
      <c r="S284" s="30"/>
      <c r="T284" s="1">
        <f>T283</f>
        <v>0</v>
      </c>
      <c r="U284" s="30"/>
      <c r="V284" s="1">
        <f>V283</f>
        <v>0</v>
      </c>
      <c r="W284" s="30"/>
      <c r="X284" s="1">
        <f>X283</f>
        <v>0</v>
      </c>
      <c r="Y284" s="30"/>
      <c r="Z284" s="1">
        <f>Z283</f>
        <v>0</v>
      </c>
      <c r="AA284" s="30"/>
      <c r="AB284" s="1">
        <f>AB283</f>
        <v>0</v>
      </c>
      <c r="AC284" s="30"/>
      <c r="AD284" s="1">
        <f>AD283</f>
        <v>0</v>
      </c>
      <c r="AE284" s="30"/>
      <c r="AF284" s="1">
        <f>AF283</f>
        <v>0</v>
      </c>
      <c r="AG284" s="30"/>
      <c r="AH284" s="1">
        <f>AH283</f>
        <v>0</v>
      </c>
      <c r="AI284" s="30"/>
      <c r="AJ284" s="1">
        <f>AJ283</f>
        <v>0</v>
      </c>
      <c r="AK284" s="30"/>
      <c r="AL284" s="1">
        <f>AL283</f>
        <v>0</v>
      </c>
      <c r="AM284" s="30"/>
      <c r="AN284" s="1">
        <f>AN283</f>
        <v>0</v>
      </c>
      <c r="AO284" s="30"/>
      <c r="AP284" s="1">
        <f>AP283</f>
        <v>0</v>
      </c>
      <c r="AQ284" s="30"/>
      <c r="AR284" s="1">
        <f>AR283</f>
        <v>0</v>
      </c>
      <c r="AS284" s="30"/>
      <c r="AT284" s="1">
        <f>AT283</f>
        <v>0</v>
      </c>
      <c r="AU284" s="30"/>
      <c r="AV284" s="1">
        <f>AV283</f>
        <v>0</v>
      </c>
      <c r="AW284" s="30"/>
      <c r="AX284" s="1">
        <f>AX283</f>
        <v>0</v>
      </c>
      <c r="AY284" s="30"/>
      <c r="AZ284" s="1">
        <f>AZ283</f>
        <v>0</v>
      </c>
      <c r="BA284" s="30"/>
      <c r="BB284" s="1">
        <f>BB283</f>
        <v>0</v>
      </c>
      <c r="BC284" s="30"/>
      <c r="BD284" s="1">
        <f>BD283</f>
        <v>0</v>
      </c>
      <c r="BE284" s="30"/>
      <c r="BF284" s="1">
        <f>BF283</f>
        <v>0</v>
      </c>
      <c r="BG284" s="30"/>
      <c r="BH284" s="1">
        <f>BH283</f>
        <v>0</v>
      </c>
      <c r="BI284" s="30"/>
      <c r="BJ284" s="1">
        <f>BJ283</f>
        <v>0</v>
      </c>
      <c r="BK284" s="30"/>
      <c r="BL284" s="1">
        <f>BL283</f>
        <v>0</v>
      </c>
      <c r="BM284" s="30"/>
      <c r="BN284" s="1">
        <f>BN283</f>
        <v>0</v>
      </c>
      <c r="BO284" s="30"/>
      <c r="BP284" s="1">
        <f>BP283</f>
        <v>0</v>
      </c>
      <c r="BQ284" s="30"/>
      <c r="BR284" s="1">
        <f>BR283</f>
        <v>0</v>
      </c>
      <c r="BS284" s="30"/>
      <c r="BT284" s="1">
        <f>BT283</f>
        <v>0</v>
      </c>
      <c r="BU284" s="30"/>
      <c r="BV284" s="1">
        <f>BV283</f>
        <v>0</v>
      </c>
      <c r="BW284" s="30"/>
      <c r="BX284" s="1">
        <f>BX283</f>
        <v>0</v>
      </c>
      <c r="BY284" s="30"/>
      <c r="BZ284" s="1">
        <f>BZ283</f>
        <v>0</v>
      </c>
      <c r="CA284" s="30"/>
      <c r="CB284" s="1">
        <f>CB283</f>
        <v>0</v>
      </c>
      <c r="CC284" s="5"/>
      <c r="CD284" s="1">
        <f>CD283</f>
        <v>0</v>
      </c>
      <c r="CE284" s="5"/>
      <c r="CF284" s="1">
        <f>CF283</f>
        <v>0</v>
      </c>
      <c r="CG284" s="5"/>
      <c r="CH284" s="1">
        <f>CH283</f>
        <v>0</v>
      </c>
      <c r="CI284" s="5"/>
      <c r="CJ284" s="1">
        <f>CJ283</f>
        <v>0</v>
      </c>
      <c r="CK284" s="5"/>
      <c r="CL284" s="1">
        <f>CL283</f>
        <v>0</v>
      </c>
      <c r="CM284" s="5"/>
      <c r="CN284" s="1">
        <f>CN283</f>
        <v>0</v>
      </c>
      <c r="CO284" s="5"/>
      <c r="CP284" s="1">
        <f>CP283</f>
        <v>0</v>
      </c>
      <c r="CQ284" s="5"/>
      <c r="CR284" s="1">
        <f>CR283</f>
        <v>0</v>
      </c>
      <c r="CS284" s="5"/>
      <c r="CT284" s="1">
        <f>CT283</f>
        <v>0</v>
      </c>
      <c r="CU284" s="5"/>
    </row>
    <row r="285" spans="2:98" s="29" customFormat="1" ht="6" customHeight="1">
      <c r="B285" s="11"/>
      <c r="C285" s="11"/>
      <c r="D285" s="11"/>
      <c r="F285" s="11"/>
      <c r="H285" s="11"/>
      <c r="J285" s="11"/>
      <c r="L285" s="11"/>
      <c r="N285" s="11"/>
      <c r="P285" s="11"/>
      <c r="R285" s="11"/>
      <c r="T285" s="11"/>
      <c r="V285" s="11"/>
      <c r="X285" s="11"/>
      <c r="Z285" s="11"/>
      <c r="AB285" s="11"/>
      <c r="AD285" s="11"/>
      <c r="AF285" s="11"/>
      <c r="AH285" s="11"/>
      <c r="AJ285" s="11"/>
      <c r="AL285" s="11"/>
      <c r="AN285" s="11"/>
      <c r="AP285" s="11"/>
      <c r="AR285" s="11"/>
      <c r="AT285" s="11"/>
      <c r="AV285" s="11"/>
      <c r="AX285" s="11"/>
      <c r="AZ285" s="11"/>
      <c r="BB285" s="11"/>
      <c r="BD285" s="11"/>
      <c r="BF285" s="11"/>
      <c r="BH285" s="11"/>
      <c r="BJ285" s="11"/>
      <c r="BL285" s="11"/>
      <c r="BN285" s="11"/>
      <c r="BP285" s="11"/>
      <c r="BR285" s="11"/>
      <c r="BT285" s="11"/>
      <c r="BV285" s="11"/>
      <c r="BX285" s="11"/>
      <c r="BZ285" s="11"/>
      <c r="CB285" s="11"/>
      <c r="CD285" s="11"/>
      <c r="CF285" s="11"/>
      <c r="CH285" s="11"/>
      <c r="CJ285" s="11"/>
      <c r="CL285" s="11"/>
      <c r="CN285" s="11"/>
      <c r="CP285" s="11"/>
      <c r="CR285" s="11"/>
      <c r="CT285" s="11"/>
    </row>
    <row r="286" spans="2:99" s="29" customFormat="1" ht="15" customHeight="1">
      <c r="B286" s="8" t="s">
        <v>24</v>
      </c>
      <c r="C286" s="11"/>
      <c r="D286" s="17">
        <f>IF(($A284&lt;subsidy_start_date)+($A283&gt;subsidy_end_date),0,D278)</f>
        <v>0</v>
      </c>
      <c r="E286" s="30"/>
      <c r="F286" s="17">
        <f>IF(($A284&lt;subsidy_start_date)+($A283&gt;subsidy_end_date),0,F278)</f>
        <v>0</v>
      </c>
      <c r="G286" s="30"/>
      <c r="H286" s="17">
        <f>IF(($A284&lt;subsidy_start_date)+($A283&gt;subsidy_end_date),0,H278)</f>
        <v>0</v>
      </c>
      <c r="I286" s="30"/>
      <c r="J286" s="17">
        <f>IF(($A284&lt;subsidy_start_date)+($A283&gt;subsidy_end_date),0,J278)</f>
        <v>0</v>
      </c>
      <c r="K286" s="30"/>
      <c r="L286" s="17">
        <f>IF(($A284&lt;subsidy_start_date)+($A283&gt;subsidy_end_date),0,L278)</f>
        <v>0</v>
      </c>
      <c r="M286" s="30"/>
      <c r="N286" s="17">
        <f>IF(($A284&lt;subsidy_start_date)+($A283&gt;subsidy_end_date),0,N278)</f>
        <v>0</v>
      </c>
      <c r="O286" s="30"/>
      <c r="P286" s="17">
        <f>IF(($A284&lt;subsidy_start_date)+($A283&gt;subsidy_end_date),0,P278)</f>
        <v>0</v>
      </c>
      <c r="Q286" s="30"/>
      <c r="R286" s="17">
        <f>IF(($A284&lt;subsidy_start_date)+($A283&gt;subsidy_end_date),0,R278)</f>
        <v>0</v>
      </c>
      <c r="S286" s="30"/>
      <c r="T286" s="17">
        <f>IF(($A284&lt;subsidy_start_date)+($A283&gt;subsidy_end_date),0,T278)</f>
        <v>0</v>
      </c>
      <c r="U286" s="30"/>
      <c r="V286" s="17">
        <f>IF(($A284&lt;subsidy_start_date)+($A283&gt;subsidy_end_date),0,V278)</f>
        <v>0</v>
      </c>
      <c r="W286" s="30"/>
      <c r="X286" s="17">
        <f>IF(($A284&lt;subsidy_start_date)+($A283&gt;subsidy_end_date),0,X278)</f>
        <v>0</v>
      </c>
      <c r="Y286" s="30"/>
      <c r="Z286" s="17">
        <f>IF(($A284&lt;subsidy_start_date)+($A283&gt;subsidy_end_date),0,Z278)</f>
        <v>0</v>
      </c>
      <c r="AA286" s="30"/>
      <c r="AB286" s="17">
        <f>IF(($A284&lt;subsidy_start_date)+($A283&gt;subsidy_end_date),0,AB278)</f>
        <v>0</v>
      </c>
      <c r="AC286" s="30"/>
      <c r="AD286" s="17">
        <f>IF(($A284&lt;subsidy_start_date)+($A283&gt;subsidy_end_date),0,AD278)</f>
        <v>0</v>
      </c>
      <c r="AE286" s="30"/>
      <c r="AF286" s="17">
        <f>IF(($A284&lt;subsidy_start_date)+($A283&gt;subsidy_end_date),0,AF278)</f>
        <v>0</v>
      </c>
      <c r="AG286" s="30"/>
      <c r="AH286" s="17">
        <f>IF(($A284&lt;subsidy_start_date)+($A283&gt;subsidy_end_date),0,AH278)</f>
        <v>0</v>
      </c>
      <c r="AI286" s="30"/>
      <c r="AJ286" s="17">
        <f>IF(($A284&lt;subsidy_start_date)+($A283&gt;subsidy_end_date),0,AJ278)</f>
        <v>0</v>
      </c>
      <c r="AK286" s="30"/>
      <c r="AL286" s="17">
        <f>IF(($A284&lt;subsidy_start_date)+($A283&gt;subsidy_end_date),0,AL278)</f>
        <v>0</v>
      </c>
      <c r="AM286" s="30"/>
      <c r="AN286" s="17">
        <f>IF(($A284&lt;subsidy_start_date)+($A283&gt;subsidy_end_date),0,AN278)</f>
        <v>0</v>
      </c>
      <c r="AO286" s="30"/>
      <c r="AP286" s="17">
        <f>IF(($A284&lt;subsidy_start_date)+($A283&gt;subsidy_end_date),0,AP278)</f>
        <v>0</v>
      </c>
      <c r="AQ286" s="30"/>
      <c r="AR286" s="17">
        <f>IF(($A284&lt;subsidy_start_date)+($A283&gt;subsidy_end_date),0,AR278)</f>
        <v>0</v>
      </c>
      <c r="AS286" s="30"/>
      <c r="AT286" s="17">
        <f>IF(($A284&lt;subsidy_start_date)+($A283&gt;subsidy_end_date),0,AT278)</f>
        <v>0</v>
      </c>
      <c r="AU286" s="30"/>
      <c r="AV286" s="17">
        <f>IF(($A284&lt;subsidy_start_date)+($A283&gt;subsidy_end_date),0,AV278)</f>
        <v>0</v>
      </c>
      <c r="AW286" s="30"/>
      <c r="AX286" s="17">
        <f>IF(($A284&lt;subsidy_start_date)+($A283&gt;subsidy_end_date),0,AX278)</f>
        <v>0</v>
      </c>
      <c r="AY286" s="30"/>
      <c r="AZ286" s="17">
        <f>IF(($A284&lt;subsidy_start_date)+($A283&gt;subsidy_end_date),0,AZ278)</f>
        <v>0</v>
      </c>
      <c r="BA286" s="30"/>
      <c r="BB286" s="17">
        <f>IF(($A284&lt;subsidy_start_date)+($A283&gt;subsidy_end_date),0,BB278)</f>
        <v>0</v>
      </c>
      <c r="BC286" s="30"/>
      <c r="BD286" s="17">
        <f>IF(($A284&lt;subsidy_start_date)+($A283&gt;subsidy_end_date),0,BD278)</f>
        <v>0</v>
      </c>
      <c r="BE286" s="30"/>
      <c r="BF286" s="17">
        <f>IF(($A284&lt;subsidy_start_date)+($A283&gt;subsidy_end_date),0,BF278)</f>
        <v>0</v>
      </c>
      <c r="BG286" s="30"/>
      <c r="BH286" s="17">
        <f>IF(($A284&lt;subsidy_start_date)+($A283&gt;subsidy_end_date),0,BH278)</f>
        <v>0</v>
      </c>
      <c r="BI286" s="30"/>
      <c r="BJ286" s="17">
        <f>IF(($A284&lt;subsidy_start_date)+($A283&gt;subsidy_end_date),0,BJ278)</f>
        <v>0</v>
      </c>
      <c r="BK286" s="30"/>
      <c r="BL286" s="17">
        <f>IF(($A284&lt;subsidy_start_date)+($A283&gt;subsidy_end_date),0,BL278)</f>
        <v>0</v>
      </c>
      <c r="BM286" s="30"/>
      <c r="BN286" s="17">
        <f>IF(($A284&lt;subsidy_start_date)+($A283&gt;subsidy_end_date),0,BN278)</f>
        <v>0</v>
      </c>
      <c r="BO286" s="30"/>
      <c r="BP286" s="17">
        <f>IF(($A284&lt;subsidy_start_date)+($A283&gt;subsidy_end_date),0,BP278)</f>
        <v>0</v>
      </c>
      <c r="BQ286" s="30"/>
      <c r="BR286" s="17">
        <f>IF(($A284&lt;subsidy_start_date)+($A283&gt;subsidy_end_date),0,BR278)</f>
        <v>0</v>
      </c>
      <c r="BS286" s="30"/>
      <c r="BT286" s="17">
        <f>IF(($A284&lt;subsidy_start_date)+($A283&gt;subsidy_end_date),0,BT278)</f>
        <v>0</v>
      </c>
      <c r="BU286" s="30"/>
      <c r="BV286" s="17">
        <f>IF(($A284&lt;subsidy_start_date)+($A283&gt;subsidy_end_date),0,BV278)</f>
        <v>0</v>
      </c>
      <c r="BW286" s="30"/>
      <c r="BX286" s="17">
        <f>IF(($A284&lt;subsidy_start_date)+($A283&gt;subsidy_end_date),0,BX278)</f>
        <v>0</v>
      </c>
      <c r="BY286" s="30"/>
      <c r="BZ286" s="17">
        <f>IF(($A284&lt;subsidy_start_date)+($A283&gt;subsidy_end_date),0,BZ278)</f>
        <v>0</v>
      </c>
      <c r="CA286" s="30"/>
      <c r="CB286" s="17">
        <f>IF(($A284&lt;subsidy_start_date)+($A283&gt;subsidy_end_date),0,CB278)</f>
        <v>0</v>
      </c>
      <c r="CC286" s="5"/>
      <c r="CD286" s="17">
        <f>IF(($A284&lt;subsidy_start_date)+($A283&gt;subsidy_end_date),0,CD278)</f>
        <v>0</v>
      </c>
      <c r="CE286" s="5"/>
      <c r="CF286" s="17">
        <f>IF(($A284&lt;subsidy_start_date)+($A283&gt;subsidy_end_date),0,CF278)</f>
        <v>0</v>
      </c>
      <c r="CG286" s="5"/>
      <c r="CH286" s="17">
        <f>IF(($A284&lt;subsidy_start_date)+($A283&gt;subsidy_end_date),0,CH278)</f>
        <v>0</v>
      </c>
      <c r="CI286" s="5"/>
      <c r="CJ286" s="17">
        <f>IF(($A284&lt;subsidy_start_date)+($A283&gt;subsidy_end_date),0,CJ278)</f>
        <v>0</v>
      </c>
      <c r="CK286" s="5"/>
      <c r="CL286" s="17">
        <f>IF(($A284&lt;subsidy_start_date)+($A283&gt;subsidy_end_date),0,CL278)</f>
        <v>0</v>
      </c>
      <c r="CM286" s="5"/>
      <c r="CN286" s="17">
        <f>IF(($A284&lt;subsidy_start_date)+($A283&gt;subsidy_end_date),0,CN278)</f>
        <v>0</v>
      </c>
      <c r="CO286" s="5"/>
      <c r="CP286" s="17">
        <f>IF(($A284&lt;subsidy_start_date)+($A283&gt;subsidy_end_date),0,CP278)</f>
        <v>0</v>
      </c>
      <c r="CQ286" s="5"/>
      <c r="CR286" s="17">
        <f>IF(($A284&lt;subsidy_start_date)+($A283&gt;subsidy_end_date),0,CR278)</f>
        <v>0</v>
      </c>
      <c r="CS286" s="5"/>
      <c r="CT286" s="17">
        <f>IF(($A284&lt;subsidy_start_date)+($A283&gt;subsidy_end_date),0,CT278)</f>
        <v>0</v>
      </c>
      <c r="CU286" s="5"/>
    </row>
    <row r="287" spans="2:99" s="29" customFormat="1" ht="15" customHeight="1">
      <c r="B287" s="7" t="s">
        <v>34</v>
      </c>
      <c r="C287" s="11"/>
      <c r="D287" s="17">
        <f>-MIN(D286,D284*subsidy_rate)</f>
        <v>0</v>
      </c>
      <c r="E287" s="30"/>
      <c r="F287" s="17">
        <f>-MIN(F286,F284*subsidy_rate)</f>
        <v>0</v>
      </c>
      <c r="G287" s="30"/>
      <c r="H287" s="17">
        <f>-MIN(H286,H284*subsidy_rate)</f>
        <v>0</v>
      </c>
      <c r="I287" s="30"/>
      <c r="J287" s="17">
        <f>-MIN(J286,J284*subsidy_rate)</f>
        <v>0</v>
      </c>
      <c r="K287" s="30"/>
      <c r="L287" s="17">
        <f>-MIN(L286,L284*subsidy_rate)</f>
        <v>0</v>
      </c>
      <c r="M287" s="30"/>
      <c r="N287" s="17">
        <f>-MIN(N286,N284*subsidy_rate)</f>
        <v>0</v>
      </c>
      <c r="O287" s="30"/>
      <c r="P287" s="17">
        <f>-MIN(P286,P284*subsidy_rate)</f>
        <v>0</v>
      </c>
      <c r="Q287" s="30"/>
      <c r="R287" s="17">
        <f>-MIN(R286,R284*subsidy_rate)</f>
        <v>0</v>
      </c>
      <c r="S287" s="30"/>
      <c r="T287" s="17">
        <f>-MIN(T286,T284*subsidy_rate)</f>
        <v>0</v>
      </c>
      <c r="U287" s="30"/>
      <c r="V287" s="17">
        <f>-MIN(V286,V284*subsidy_rate)</f>
        <v>0</v>
      </c>
      <c r="W287" s="30"/>
      <c r="X287" s="17">
        <f>-MIN(X286,X284*subsidy_rate)</f>
        <v>0</v>
      </c>
      <c r="Y287" s="30"/>
      <c r="Z287" s="17">
        <f>-MIN(Z286,Z284*subsidy_rate)</f>
        <v>0</v>
      </c>
      <c r="AA287" s="30"/>
      <c r="AB287" s="17">
        <f>-MIN(AB286,AB284*subsidy_rate)</f>
        <v>0</v>
      </c>
      <c r="AC287" s="30"/>
      <c r="AD287" s="17">
        <f>-MIN(AD286,AD284*subsidy_rate)</f>
        <v>0</v>
      </c>
      <c r="AE287" s="30"/>
      <c r="AF287" s="17">
        <f>-MIN(AF286,AF284*subsidy_rate)</f>
        <v>0</v>
      </c>
      <c r="AG287" s="30"/>
      <c r="AH287" s="17">
        <f>-MIN(AH286,AH284*subsidy_rate)</f>
        <v>0</v>
      </c>
      <c r="AI287" s="30"/>
      <c r="AJ287" s="17">
        <f>-MIN(AJ286,AJ284*subsidy_rate)</f>
        <v>0</v>
      </c>
      <c r="AK287" s="30"/>
      <c r="AL287" s="17">
        <f>-MIN(AL286,AL284*subsidy_rate)</f>
        <v>0</v>
      </c>
      <c r="AM287" s="30"/>
      <c r="AN287" s="17">
        <f>-MIN(AN286,AN284*subsidy_rate)</f>
        <v>0</v>
      </c>
      <c r="AO287" s="30"/>
      <c r="AP287" s="17">
        <f>-MIN(AP286,AP284*subsidy_rate)</f>
        <v>0</v>
      </c>
      <c r="AQ287" s="30"/>
      <c r="AR287" s="17">
        <f>-MIN(AR286,AR284*subsidy_rate)</f>
        <v>0</v>
      </c>
      <c r="AS287" s="30"/>
      <c r="AT287" s="17">
        <f>-MIN(AT286,AT284*subsidy_rate)</f>
        <v>0</v>
      </c>
      <c r="AU287" s="30"/>
      <c r="AV287" s="17">
        <f>-MIN(AV286,AV284*subsidy_rate)</f>
        <v>0</v>
      </c>
      <c r="AW287" s="30"/>
      <c r="AX287" s="17">
        <f>-MIN(AX286,AX284*subsidy_rate)</f>
        <v>0</v>
      </c>
      <c r="AY287" s="30"/>
      <c r="AZ287" s="17">
        <f>-MIN(AZ286,AZ284*subsidy_rate)</f>
        <v>0</v>
      </c>
      <c r="BA287" s="30"/>
      <c r="BB287" s="17">
        <f>-MIN(BB286,BB284*subsidy_rate)</f>
        <v>0</v>
      </c>
      <c r="BC287" s="30"/>
      <c r="BD287" s="17">
        <f>-MIN(BD286,BD284*subsidy_rate)</f>
        <v>0</v>
      </c>
      <c r="BE287" s="30"/>
      <c r="BF287" s="17">
        <f>-MIN(BF286,BF284*subsidy_rate)</f>
        <v>0</v>
      </c>
      <c r="BG287" s="30"/>
      <c r="BH287" s="17">
        <f>-MIN(BH286,BH284*subsidy_rate)</f>
        <v>0</v>
      </c>
      <c r="BI287" s="30"/>
      <c r="BJ287" s="17">
        <f>-MIN(BJ286,BJ284*subsidy_rate)</f>
        <v>0</v>
      </c>
      <c r="BK287" s="30"/>
      <c r="BL287" s="17">
        <f>-MIN(BL286,BL284*subsidy_rate)</f>
        <v>0</v>
      </c>
      <c r="BM287" s="30"/>
      <c r="BN287" s="17">
        <f>-MIN(BN286,BN284*subsidy_rate)</f>
        <v>0</v>
      </c>
      <c r="BO287" s="30"/>
      <c r="BP287" s="17">
        <f>-MIN(BP286,BP284*subsidy_rate)</f>
        <v>0</v>
      </c>
      <c r="BQ287" s="30"/>
      <c r="BR287" s="17">
        <f>-MIN(BR286,BR284*subsidy_rate)</f>
        <v>0</v>
      </c>
      <c r="BS287" s="30"/>
      <c r="BT287" s="17">
        <f>-MIN(BT286,BT284*subsidy_rate)</f>
        <v>0</v>
      </c>
      <c r="BU287" s="30"/>
      <c r="BV287" s="17">
        <f>-MIN(BV286,BV284*subsidy_rate)</f>
        <v>0</v>
      </c>
      <c r="BW287" s="30"/>
      <c r="BX287" s="17">
        <f>-MIN(BX286,BX284*subsidy_rate)</f>
        <v>0</v>
      </c>
      <c r="BY287" s="30"/>
      <c r="BZ287" s="17">
        <f>-MIN(BZ286,BZ284*subsidy_rate)</f>
        <v>0</v>
      </c>
      <c r="CA287" s="30"/>
      <c r="CB287" s="17">
        <f>-MIN(CB286,CB284*subsidy_rate)</f>
        <v>0</v>
      </c>
      <c r="CC287" s="5"/>
      <c r="CD287" s="17">
        <f>-MIN(CD286,CD284*subsidy_rate)</f>
        <v>0</v>
      </c>
      <c r="CE287" s="5"/>
      <c r="CF287" s="17">
        <f>-MIN(CF286,CF284*subsidy_rate)</f>
        <v>0</v>
      </c>
      <c r="CG287" s="5"/>
      <c r="CH287" s="17">
        <f>-MIN(CH286,CH284*subsidy_rate)</f>
        <v>0</v>
      </c>
      <c r="CI287" s="5"/>
      <c r="CJ287" s="17">
        <f>-MIN(CJ286,CJ284*subsidy_rate)</f>
        <v>0</v>
      </c>
      <c r="CK287" s="5"/>
      <c r="CL287" s="17">
        <f>-MIN(CL286,CL284*subsidy_rate)</f>
        <v>0</v>
      </c>
      <c r="CM287" s="5"/>
      <c r="CN287" s="17">
        <f>-MIN(CN286,CN284*subsidy_rate)</f>
        <v>0</v>
      </c>
      <c r="CO287" s="5"/>
      <c r="CP287" s="17">
        <f>-MIN(CP286,CP284*subsidy_rate)</f>
        <v>0</v>
      </c>
      <c r="CQ287" s="5"/>
      <c r="CR287" s="17">
        <f>-MIN(CR286,CR284*subsidy_rate)</f>
        <v>0</v>
      </c>
      <c r="CS287" s="5"/>
      <c r="CT287" s="17">
        <f>-MIN(CT286,CT284*subsidy_rate)</f>
        <v>0</v>
      </c>
      <c r="CU287" s="5"/>
    </row>
    <row r="288" spans="2:99" s="29" customFormat="1" ht="15" customHeight="1">
      <c r="B288" s="8" t="str">
        <f>IF(A284&gt;=subsidy_end_date,"Wage subsidy expired","Wage subsidy available next period")</f>
        <v>Wage subsidy expired</v>
      </c>
      <c r="C288" s="11"/>
      <c r="D288" s="17">
        <f>D286+D287</f>
        <v>0</v>
      </c>
      <c r="E288" s="30"/>
      <c r="F288" s="17">
        <f>F286+F287</f>
        <v>0</v>
      </c>
      <c r="G288" s="30"/>
      <c r="H288" s="17">
        <f>H286+H287</f>
        <v>0</v>
      </c>
      <c r="I288" s="30"/>
      <c r="J288" s="17">
        <f>J286+J287</f>
        <v>0</v>
      </c>
      <c r="K288" s="30"/>
      <c r="L288" s="17">
        <f>L286+L287</f>
        <v>0</v>
      </c>
      <c r="M288" s="30"/>
      <c r="N288" s="17">
        <f>N286+N287</f>
        <v>0</v>
      </c>
      <c r="O288" s="30"/>
      <c r="P288" s="17">
        <f>P286+P287</f>
        <v>0</v>
      </c>
      <c r="Q288" s="30"/>
      <c r="R288" s="17">
        <f>R286+R287</f>
        <v>0</v>
      </c>
      <c r="S288" s="30"/>
      <c r="T288" s="17">
        <f>T286+T287</f>
        <v>0</v>
      </c>
      <c r="U288" s="30"/>
      <c r="V288" s="17">
        <f>V286+V287</f>
        <v>0</v>
      </c>
      <c r="W288" s="30"/>
      <c r="X288" s="17">
        <f>X286+X287</f>
        <v>0</v>
      </c>
      <c r="Y288" s="30"/>
      <c r="Z288" s="17">
        <f>Z286+Z287</f>
        <v>0</v>
      </c>
      <c r="AA288" s="30"/>
      <c r="AB288" s="17">
        <f>AB286+AB287</f>
        <v>0</v>
      </c>
      <c r="AC288" s="30"/>
      <c r="AD288" s="17">
        <f>AD286+AD287</f>
        <v>0</v>
      </c>
      <c r="AE288" s="30"/>
      <c r="AF288" s="17">
        <f>AF286+AF287</f>
        <v>0</v>
      </c>
      <c r="AG288" s="30"/>
      <c r="AH288" s="17">
        <f>AH286+AH287</f>
        <v>0</v>
      </c>
      <c r="AI288" s="30"/>
      <c r="AJ288" s="17">
        <f>AJ286+AJ287</f>
        <v>0</v>
      </c>
      <c r="AK288" s="30"/>
      <c r="AL288" s="17">
        <f>AL286+AL287</f>
        <v>0</v>
      </c>
      <c r="AM288" s="30"/>
      <c r="AN288" s="17">
        <f>AN286+AN287</f>
        <v>0</v>
      </c>
      <c r="AO288" s="30"/>
      <c r="AP288" s="17">
        <f>AP286+AP287</f>
        <v>0</v>
      </c>
      <c r="AQ288" s="30"/>
      <c r="AR288" s="17">
        <f>AR286+AR287</f>
        <v>0</v>
      </c>
      <c r="AS288" s="30"/>
      <c r="AT288" s="17">
        <f>AT286+AT287</f>
        <v>0</v>
      </c>
      <c r="AU288" s="30"/>
      <c r="AV288" s="17">
        <f>AV286+AV287</f>
        <v>0</v>
      </c>
      <c r="AW288" s="30"/>
      <c r="AX288" s="17">
        <f>AX286+AX287</f>
        <v>0</v>
      </c>
      <c r="AY288" s="30"/>
      <c r="AZ288" s="17">
        <f>AZ286+AZ287</f>
        <v>0</v>
      </c>
      <c r="BA288" s="30"/>
      <c r="BB288" s="17">
        <f>BB286+BB287</f>
        <v>0</v>
      </c>
      <c r="BC288" s="30"/>
      <c r="BD288" s="17">
        <f>BD286+BD287</f>
        <v>0</v>
      </c>
      <c r="BE288" s="30"/>
      <c r="BF288" s="17">
        <f>BF286+BF287</f>
        <v>0</v>
      </c>
      <c r="BG288" s="30"/>
      <c r="BH288" s="17">
        <f>BH286+BH287</f>
        <v>0</v>
      </c>
      <c r="BI288" s="30"/>
      <c r="BJ288" s="17">
        <f>BJ286+BJ287</f>
        <v>0</v>
      </c>
      <c r="BK288" s="30"/>
      <c r="BL288" s="17">
        <f>BL286+BL287</f>
        <v>0</v>
      </c>
      <c r="BM288" s="30"/>
      <c r="BN288" s="17">
        <f>BN286+BN287</f>
        <v>0</v>
      </c>
      <c r="BO288" s="30"/>
      <c r="BP288" s="17">
        <f>BP286+BP287</f>
        <v>0</v>
      </c>
      <c r="BQ288" s="30"/>
      <c r="BR288" s="17">
        <f>BR286+BR287</f>
        <v>0</v>
      </c>
      <c r="BS288" s="30"/>
      <c r="BT288" s="17">
        <f>BT286+BT287</f>
        <v>0</v>
      </c>
      <c r="BU288" s="30"/>
      <c r="BV288" s="17">
        <f>BV286+BV287</f>
        <v>0</v>
      </c>
      <c r="BW288" s="30"/>
      <c r="BX288" s="17">
        <f>BX286+BX287</f>
        <v>0</v>
      </c>
      <c r="BY288" s="30"/>
      <c r="BZ288" s="17">
        <f>BZ286+BZ287</f>
        <v>0</v>
      </c>
      <c r="CA288" s="5"/>
      <c r="CB288" s="17">
        <f>CB286+CB287</f>
        <v>0</v>
      </c>
      <c r="CC288" s="5"/>
      <c r="CD288" s="17">
        <f>CD286+CD287</f>
        <v>0</v>
      </c>
      <c r="CE288" s="5"/>
      <c r="CF288" s="17">
        <f>CF286+CF287</f>
        <v>0</v>
      </c>
      <c r="CG288" s="5"/>
      <c r="CH288" s="17">
        <f>CH286+CH287</f>
        <v>0</v>
      </c>
      <c r="CI288" s="5"/>
      <c r="CJ288" s="17">
        <f>CJ286+CJ287</f>
        <v>0</v>
      </c>
      <c r="CK288" s="5"/>
      <c r="CL288" s="17">
        <f>CL286+CL287</f>
        <v>0</v>
      </c>
      <c r="CM288" s="5"/>
      <c r="CN288" s="17">
        <f>CN286+CN287</f>
        <v>0</v>
      </c>
      <c r="CO288" s="5"/>
      <c r="CP288" s="17">
        <f>CP286+CP287</f>
        <v>0</v>
      </c>
      <c r="CQ288" s="5"/>
      <c r="CR288" s="17">
        <f>CR286+CR287</f>
        <v>0</v>
      </c>
      <c r="CS288" s="5"/>
      <c r="CT288" s="17">
        <f>CT286+CT287</f>
        <v>0</v>
      </c>
      <c r="CU288" s="5"/>
    </row>
    <row r="289" spans="2:99" s="29" customFormat="1" ht="15" customHeight="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c r="AA289" s="11"/>
      <c r="AB289" s="11"/>
      <c r="AC289" s="11"/>
      <c r="AD289" s="11"/>
      <c r="AE289" s="11"/>
      <c r="AF289" s="11"/>
      <c r="AG289" s="11"/>
      <c r="AH289" s="11"/>
      <c r="AI289" s="11"/>
      <c r="AJ289" s="11"/>
      <c r="AK289" s="11"/>
      <c r="AL289" s="11"/>
      <c r="AM289" s="11"/>
      <c r="AN289" s="11"/>
      <c r="AO289" s="11"/>
      <c r="AP289" s="11"/>
      <c r="AQ289" s="11"/>
      <c r="AR289" s="11"/>
      <c r="AS289" s="11"/>
      <c r="AT289" s="11"/>
      <c r="AU289" s="11"/>
      <c r="AV289" s="11"/>
      <c r="AW289" s="11"/>
      <c r="AX289" s="11"/>
      <c r="AY289" s="11"/>
      <c r="AZ289" s="11"/>
      <c r="BA289" s="11"/>
      <c r="BB289" s="11"/>
      <c r="BC289" s="11"/>
      <c r="BD289" s="11"/>
      <c r="BE289" s="11"/>
      <c r="BF289" s="11"/>
      <c r="BG289" s="11"/>
      <c r="BH289" s="11"/>
      <c r="BI289" s="11"/>
      <c r="BJ289" s="11"/>
      <c r="BK289" s="11"/>
      <c r="BL289" s="11"/>
      <c r="BM289" s="11"/>
      <c r="BN289" s="11"/>
      <c r="BO289" s="11"/>
      <c r="BP289" s="11"/>
      <c r="BQ289" s="11"/>
      <c r="BR289" s="11"/>
      <c r="BS289" s="11"/>
      <c r="BT289" s="11"/>
      <c r="BU289" s="11"/>
      <c r="BV289" s="11"/>
      <c r="BW289" s="11"/>
      <c r="BX289" s="11"/>
      <c r="BY289" s="11"/>
      <c r="BZ289" s="11"/>
      <c r="CA289" s="11"/>
      <c r="CB289" s="11"/>
      <c r="CC289" s="11"/>
      <c r="CD289" s="11"/>
      <c r="CE289" s="11"/>
      <c r="CF289" s="11"/>
      <c r="CG289" s="11"/>
      <c r="CH289" s="11"/>
      <c r="CI289" s="11"/>
      <c r="CJ289" s="11"/>
      <c r="CK289" s="11"/>
      <c r="CL289" s="11"/>
      <c r="CM289" s="11"/>
      <c r="CN289" s="11"/>
      <c r="CO289" s="11"/>
      <c r="CP289" s="11"/>
      <c r="CQ289" s="11"/>
      <c r="CR289" s="11"/>
      <c r="CS289" s="11"/>
      <c r="CT289" s="11"/>
      <c r="CU289" s="11"/>
    </row>
    <row r="290" s="29" customFormat="1" ht="15" customHeight="1"/>
    <row r="291" s="29" customFormat="1" ht="15" customHeight="1" hidden="1">
      <c r="B291"/>
    </row>
    <row r="292" spans="1:99" s="29" customFormat="1" ht="15" customHeight="1">
      <c r="A292" s="29">
        <f>A282+2</f>
        <v>19</v>
      </c>
      <c r="B292" s="28">
        <f>IF($D$102,TEXT($A293,"mmmm d")&amp;" to "&amp;TEXT($A294,"mmmm d"),"")</f>
      </c>
      <c r="C292" s="11"/>
      <c r="D292" s="33" t="str">
        <f>IF(D$202&lt;&gt;"",D$202,"")</f>
        <v>Employee 1</v>
      </c>
      <c r="E292" s="33"/>
      <c r="F292" s="33">
        <f>IF(F$202&lt;&gt;"",F$202,"")</f>
      </c>
      <c r="G292" s="33"/>
      <c r="H292" s="33">
        <f>IF(H$202&lt;&gt;"",H$202,"")</f>
      </c>
      <c r="I292" s="33"/>
      <c r="J292" s="33">
        <f>IF(J$202&lt;&gt;"",J$202,"")</f>
      </c>
      <c r="K292" s="33"/>
      <c r="L292" s="33">
        <f>IF(L$202&lt;&gt;"",L$202,"")</f>
      </c>
      <c r="M292" s="33"/>
      <c r="N292" s="33">
        <f>IF(N$202&lt;&gt;"",N$202,"")</f>
      </c>
      <c r="O292" s="33"/>
      <c r="P292" s="33">
        <f>IF(P$202&lt;&gt;"",P$202,"")</f>
      </c>
      <c r="Q292" s="33"/>
      <c r="R292" s="33">
        <f>IF(R$202&lt;&gt;"",R$202,"")</f>
      </c>
      <c r="S292" s="33"/>
      <c r="T292" s="33">
        <f>IF(T$202&lt;&gt;"",T$202,"")</f>
      </c>
      <c r="U292" s="33"/>
      <c r="V292" s="33">
        <f>IF(V$202&lt;&gt;"",V$202,"")</f>
      </c>
      <c r="W292" s="33"/>
      <c r="X292" s="33">
        <f>IF(X$202&lt;&gt;"",X$202,"")</f>
      </c>
      <c r="Y292" s="33"/>
      <c r="Z292" s="33">
        <f>IF(Z$202&lt;&gt;"",Z$202,"")</f>
      </c>
      <c r="AA292" s="33"/>
      <c r="AB292" s="33">
        <f>IF(AB$202&lt;&gt;"",AB$202,"")</f>
      </c>
      <c r="AC292" s="33"/>
      <c r="AD292" s="33">
        <f>IF(AD$202&lt;&gt;"",AD$202,"")</f>
      </c>
      <c r="AE292" s="33"/>
      <c r="AF292" s="33">
        <f>IF(AF$202&lt;&gt;"",AF$202,"")</f>
      </c>
      <c r="AG292" s="33"/>
      <c r="AH292" s="33">
        <f>IF(AH$202&lt;&gt;"",AH$202,"")</f>
      </c>
      <c r="AI292" s="33"/>
      <c r="AJ292" s="33">
        <f>IF(AJ$202&lt;&gt;"",AJ$202,"")</f>
      </c>
      <c r="AK292" s="33"/>
      <c r="AL292" s="33">
        <f>IF(AL$202&lt;&gt;"",AL$202,"")</f>
      </c>
      <c r="AM292" s="33"/>
      <c r="AN292" s="33">
        <f>IF(AN$202&lt;&gt;"",AN$202,"")</f>
      </c>
      <c r="AO292" s="33"/>
      <c r="AP292" s="33">
        <f>IF(AP$202&lt;&gt;"",AP$202,"")</f>
      </c>
      <c r="AQ292" s="33"/>
      <c r="AR292" s="33">
        <f>IF(AR$202&lt;&gt;"",AR$202,"")</f>
      </c>
      <c r="AS292" s="33"/>
      <c r="AT292" s="33">
        <f>IF(AT$202&lt;&gt;"",AT$202,"")</f>
      </c>
      <c r="AU292" s="33"/>
      <c r="AV292" s="33">
        <f>IF(AV$202&lt;&gt;"",AV$202,"")</f>
      </c>
      <c r="AW292" s="33"/>
      <c r="AX292" s="33">
        <f>IF(AX$202&lt;&gt;"",AX$202,"")</f>
      </c>
      <c r="AY292" s="33"/>
      <c r="AZ292" s="33">
        <f>IF(AZ$202&lt;&gt;"",AZ$202,"")</f>
      </c>
      <c r="BA292" s="33"/>
      <c r="BB292" s="33">
        <f>IF(BB$202&lt;&gt;"",BB$202,"")</f>
      </c>
      <c r="BC292" s="33"/>
      <c r="BD292" s="33">
        <f>IF(BD$202&lt;&gt;"",BD$202,"")</f>
      </c>
      <c r="BE292" s="33"/>
      <c r="BF292" s="33">
        <f>IF(BF$202&lt;&gt;"",BF$202,"")</f>
      </c>
      <c r="BG292" s="33"/>
      <c r="BH292" s="33">
        <f>IF(BH$202&lt;&gt;"",BH$202,"")</f>
      </c>
      <c r="BI292" s="33"/>
      <c r="BJ292" s="33">
        <f>IF(BJ$202&lt;&gt;"",BJ$202,"")</f>
      </c>
      <c r="BK292" s="33"/>
      <c r="BL292" s="33">
        <f>IF(BL$202&lt;&gt;"",BL$202,"")</f>
      </c>
      <c r="BM292" s="33"/>
      <c r="BN292" s="33">
        <f>IF(BN$202&lt;&gt;"",BN$202,"")</f>
      </c>
      <c r="BO292" s="33"/>
      <c r="BP292" s="33">
        <f>IF(BP$202&lt;&gt;"",BP$202,"")</f>
      </c>
      <c r="BQ292" s="33"/>
      <c r="BR292" s="33">
        <f>IF(BR$202&lt;&gt;"",BR$202,"")</f>
      </c>
      <c r="BS292" s="33"/>
      <c r="BT292" s="33">
        <f>IF(BT$202&lt;&gt;"",BT$202,"")</f>
      </c>
      <c r="BU292" s="33"/>
      <c r="BV292" s="33">
        <f>IF(BV$202&lt;&gt;"",BV$202,"")</f>
      </c>
      <c r="BW292" s="33"/>
      <c r="BX292" s="33">
        <f>IF(BX$202&lt;&gt;"",BX$202,"")</f>
      </c>
      <c r="BY292" s="33"/>
      <c r="BZ292" s="33">
        <f>IF(BZ$202&lt;&gt;"",BZ$202,"")</f>
      </c>
      <c r="CA292" s="33"/>
      <c r="CB292" s="33">
        <f>IF(CB$202&lt;&gt;"",CB$202,"")</f>
      </c>
      <c r="CC292" s="33"/>
      <c r="CD292" s="33">
        <f>IF(CD$202&lt;&gt;"",CD$202,"")</f>
      </c>
      <c r="CE292" s="33"/>
      <c r="CF292" s="33">
        <f>IF(CF$202&lt;&gt;"",CF$202,"")</f>
      </c>
      <c r="CG292" s="33"/>
      <c r="CH292" s="33">
        <f>IF(CH$202&lt;&gt;"",CH$202,"")</f>
      </c>
      <c r="CI292" s="33"/>
      <c r="CJ292" s="33">
        <f>IF(CJ$202&lt;&gt;"",CJ$202,"")</f>
      </c>
      <c r="CK292" s="33"/>
      <c r="CL292" s="33">
        <f>IF(CL$202&lt;&gt;"",CL$202,"")</f>
      </c>
      <c r="CM292" s="33"/>
      <c r="CN292" s="33">
        <f>IF(CN$202&lt;&gt;"",CN$202,"")</f>
      </c>
      <c r="CO292" s="33"/>
      <c r="CP292" s="33">
        <f>IF(CP$202&lt;&gt;"",CP$202,"")</f>
      </c>
      <c r="CQ292" s="33"/>
      <c r="CR292" s="33">
        <f>IF(CR$202&lt;&gt;"",CR$202,"")</f>
      </c>
      <c r="CS292" s="33"/>
      <c r="CT292" s="33">
        <f>IF(CT$202&lt;&gt;"",CT$202,"")</f>
      </c>
      <c r="CU292" s="33"/>
    </row>
    <row r="293" spans="1:100" s="29" customFormat="1" ht="6" customHeight="1">
      <c r="A293" s="29">
        <f>INDEX($D$102:$AI$102,1,$A292)</f>
      </c>
      <c r="B293" s="11"/>
      <c r="C293" s="11"/>
      <c r="D293" s="4">
        <f>IF($A283&gt;=subsidy_start_date,IF($A294&lt;=subsidy_end_date,D284,0),0)</f>
        <v>0</v>
      </c>
      <c r="F293" s="4">
        <f>IF($A283&gt;=subsidy_start_date,IF($A294&lt;=subsidy_end_date,F284,0),0)</f>
        <v>0</v>
      </c>
      <c r="H293" s="4">
        <f>IF($A283&gt;=subsidy_start_date,IF($A294&lt;=subsidy_end_date,H284,0),0)</f>
        <v>0</v>
      </c>
      <c r="J293" s="4">
        <f>IF($A283&gt;=subsidy_start_date,IF($A294&lt;=subsidy_end_date,J284,0),0)</f>
        <v>0</v>
      </c>
      <c r="L293" s="4">
        <f>IF($A283&gt;=subsidy_start_date,IF($A294&lt;=subsidy_end_date,L284,0),0)</f>
        <v>0</v>
      </c>
      <c r="N293" s="4">
        <f>IF($A283&gt;=subsidy_start_date,IF($A294&lt;=subsidy_end_date,N284,0),0)</f>
        <v>0</v>
      </c>
      <c r="P293" s="4">
        <f>IF($A283&gt;=subsidy_start_date,IF($A294&lt;=subsidy_end_date,P284,0),0)</f>
        <v>0</v>
      </c>
      <c r="R293" s="4">
        <f>IF($A283&gt;=subsidy_start_date,IF($A294&lt;=subsidy_end_date,R284,0),0)</f>
        <v>0</v>
      </c>
      <c r="T293" s="4">
        <f>IF($A283&gt;=subsidy_start_date,IF($A294&lt;=subsidy_end_date,T284,0),0)</f>
        <v>0</v>
      </c>
      <c r="V293" s="4">
        <f>IF($A283&gt;=subsidy_start_date,IF($A294&lt;=subsidy_end_date,V284,0),0)</f>
        <v>0</v>
      </c>
      <c r="X293" s="4">
        <f>IF($A283&gt;=subsidy_start_date,IF($A294&lt;=subsidy_end_date,X284,0),0)</f>
        <v>0</v>
      </c>
      <c r="Z293" s="4">
        <f>IF($A283&gt;=subsidy_start_date,IF($A294&lt;=subsidy_end_date,Z284,0),0)</f>
        <v>0</v>
      </c>
      <c r="AB293" s="4">
        <f>IF($A283&gt;=subsidy_start_date,IF($A294&lt;=subsidy_end_date,AB284,0),0)</f>
        <v>0</v>
      </c>
      <c r="AD293" s="4">
        <f>IF($A283&gt;=subsidy_start_date,IF($A294&lt;=subsidy_end_date,AD284,0),0)</f>
        <v>0</v>
      </c>
      <c r="AF293" s="4">
        <f>IF($A283&gt;=subsidy_start_date,IF($A294&lt;=subsidy_end_date,AF284,0),0)</f>
        <v>0</v>
      </c>
      <c r="AH293" s="4">
        <f>IF($A283&gt;=subsidy_start_date,IF($A294&lt;=subsidy_end_date,AH284,0),0)</f>
        <v>0</v>
      </c>
      <c r="AJ293" s="4">
        <f>IF($A283&gt;=subsidy_start_date,IF($A294&lt;=subsidy_end_date,AJ284,0),0)</f>
        <v>0</v>
      </c>
      <c r="AL293" s="4">
        <f>IF($A283&gt;=subsidy_start_date,IF($A294&lt;=subsidy_end_date,AL284,0),0)</f>
        <v>0</v>
      </c>
      <c r="AN293" s="4">
        <f>IF($A283&gt;=subsidy_start_date,IF($A294&lt;=subsidy_end_date,AN284,0),0)</f>
        <v>0</v>
      </c>
      <c r="AP293" s="4">
        <f>IF($A283&gt;=subsidy_start_date,IF($A294&lt;=subsidy_end_date,AP284,0),0)</f>
        <v>0</v>
      </c>
      <c r="AR293" s="4">
        <f>IF($A283&gt;=subsidy_start_date,IF($A294&lt;=subsidy_end_date,AR284,0),0)</f>
        <v>0</v>
      </c>
      <c r="AT293" s="4">
        <f>IF($A283&gt;=subsidy_start_date,IF($A294&lt;=subsidy_end_date,AT284,0),0)</f>
        <v>0</v>
      </c>
      <c r="AV293" s="4">
        <f>IF($A283&gt;=subsidy_start_date,IF($A294&lt;=subsidy_end_date,AV284,0),0)</f>
        <v>0</v>
      </c>
      <c r="AX293" s="4">
        <f>IF($A283&gt;=subsidy_start_date,IF($A294&lt;=subsidy_end_date,AX284,0),0)</f>
        <v>0</v>
      </c>
      <c r="AZ293" s="4">
        <f>IF($A283&gt;=subsidy_start_date,IF($A294&lt;=subsidy_end_date,AZ284,0),0)</f>
        <v>0</v>
      </c>
      <c r="BB293" s="4">
        <f>IF($A283&gt;=subsidy_start_date,IF($A294&lt;=subsidy_end_date,BB284,0),0)</f>
        <v>0</v>
      </c>
      <c r="BD293" s="4">
        <f>IF($A283&gt;=subsidy_start_date,IF($A294&lt;=subsidy_end_date,BD284,0),0)</f>
        <v>0</v>
      </c>
      <c r="BF293" s="4">
        <f>IF($A283&gt;=subsidy_start_date,IF($A294&lt;=subsidy_end_date,BF284,0),0)</f>
        <v>0</v>
      </c>
      <c r="BH293" s="4">
        <f>IF($A283&gt;=subsidy_start_date,IF($A294&lt;=subsidy_end_date,BH284,0),0)</f>
        <v>0</v>
      </c>
      <c r="BJ293" s="4">
        <f>IF($A283&gt;=subsidy_start_date,IF($A294&lt;=subsidy_end_date,BJ284,0),0)</f>
        <v>0</v>
      </c>
      <c r="BL293" s="4">
        <f>IF($A283&gt;=subsidy_start_date,IF($A294&lt;=subsidy_end_date,BL284,0),0)</f>
        <v>0</v>
      </c>
      <c r="BN293" s="4">
        <f>IF($A283&gt;=subsidy_start_date,IF($A294&lt;=subsidy_end_date,BN284,0),0)</f>
        <v>0</v>
      </c>
      <c r="BP293" s="4">
        <f>IF($A283&gt;=subsidy_start_date,IF($A294&lt;=subsidy_end_date,BP284,0),0)</f>
        <v>0</v>
      </c>
      <c r="BR293" s="4">
        <f>IF($A283&gt;=subsidy_start_date,IF($A294&lt;=subsidy_end_date,BR284,0),0)</f>
        <v>0</v>
      </c>
      <c r="BT293" s="4">
        <f>IF($A283&gt;=subsidy_start_date,IF($A294&lt;=subsidy_end_date,BT284,0),0)</f>
        <v>0</v>
      </c>
      <c r="BV293" s="4">
        <f>IF($A283&gt;=subsidy_start_date,IF($A294&lt;=subsidy_end_date,BV284,0),0)</f>
        <v>0</v>
      </c>
      <c r="BX293" s="4">
        <f>IF($A283&gt;=subsidy_start_date,IF($A294&lt;=subsidy_end_date,BX284,0),0)</f>
        <v>0</v>
      </c>
      <c r="BZ293" s="4">
        <f>IF($A283&gt;=subsidy_start_date,IF($A294&lt;=subsidy_end_date,BZ284,0),0)</f>
        <v>0</v>
      </c>
      <c r="CB293" s="4">
        <f>IF($A283&gt;=subsidy_start_date,IF($A294&lt;=subsidy_end_date,CB284,0),0)</f>
        <v>0</v>
      </c>
      <c r="CD293" s="4">
        <f>IF($A283&gt;=subsidy_start_date,IF($A294&lt;=subsidy_end_date,CD284,0),0)</f>
        <v>0</v>
      </c>
      <c r="CF293" s="4">
        <f>IF($A283&gt;=subsidy_start_date,IF($A294&lt;=subsidy_end_date,CF284,0),0)</f>
        <v>0</v>
      </c>
      <c r="CH293" s="4">
        <f>IF($A283&gt;=subsidy_start_date,IF($A294&lt;=subsidy_end_date,CH284,0),0)</f>
        <v>0</v>
      </c>
      <c r="CJ293" s="4">
        <f>IF($A283&gt;=subsidy_start_date,IF($A294&lt;=subsidy_end_date,CJ284,0),0)</f>
        <v>0</v>
      </c>
      <c r="CL293" s="4">
        <f>IF($A283&gt;=subsidy_start_date,IF($A294&lt;=subsidy_end_date,CL284,0),0)</f>
        <v>0</v>
      </c>
      <c r="CN293" s="4">
        <f>IF($A283&gt;=subsidy_start_date,IF($A294&lt;=subsidy_end_date,CN284,0),0)</f>
        <v>0</v>
      </c>
      <c r="CP293" s="4">
        <f>IF($A283&gt;=subsidy_start_date,IF($A294&lt;=subsidy_end_date,CP284,0),0)</f>
        <v>0</v>
      </c>
      <c r="CR293" s="4">
        <f>IF($A283&gt;=subsidy_start_date,IF($A294&lt;=subsidy_end_date,CR284,0),0)</f>
        <v>0</v>
      </c>
      <c r="CT293" s="4">
        <f>IF($A283&gt;=subsidy_start_date,IF($A294&lt;=subsidy_end_date,CT284,0),0)</f>
        <v>0</v>
      </c>
      <c r="CV293" s="4">
        <f>IF($A283&gt;=subsidy_start_date,IF($A294&lt;=subsidy_end_date,CV284,0),0)</f>
        <v>0</v>
      </c>
    </row>
    <row r="294" spans="1:99" s="29" customFormat="1" ht="15" customHeight="1">
      <c r="A294" s="29">
        <f>INDEX($D$103:$AI$103,1,$A292)</f>
      </c>
      <c r="B294" s="8" t="s">
        <v>36</v>
      </c>
      <c r="C294" s="11"/>
      <c r="D294" s="1">
        <f>D293</f>
        <v>0</v>
      </c>
      <c r="E294" s="30"/>
      <c r="F294" s="1">
        <f>F293</f>
        <v>0</v>
      </c>
      <c r="G294" s="30"/>
      <c r="H294" s="1">
        <f>H293</f>
        <v>0</v>
      </c>
      <c r="I294" s="30"/>
      <c r="J294" s="1">
        <f>J293</f>
        <v>0</v>
      </c>
      <c r="K294" s="30"/>
      <c r="L294" s="1">
        <f>L293</f>
        <v>0</v>
      </c>
      <c r="M294" s="30"/>
      <c r="N294" s="1">
        <f>N293</f>
        <v>0</v>
      </c>
      <c r="O294" s="30"/>
      <c r="P294" s="1">
        <f>P293</f>
        <v>0</v>
      </c>
      <c r="Q294" s="30"/>
      <c r="R294" s="1">
        <f>R293</f>
        <v>0</v>
      </c>
      <c r="S294" s="30"/>
      <c r="T294" s="1">
        <f>T293</f>
        <v>0</v>
      </c>
      <c r="U294" s="30"/>
      <c r="V294" s="1">
        <f>V293</f>
        <v>0</v>
      </c>
      <c r="W294" s="30"/>
      <c r="X294" s="1">
        <f>X293</f>
        <v>0</v>
      </c>
      <c r="Y294" s="30"/>
      <c r="Z294" s="1">
        <f>Z293</f>
        <v>0</v>
      </c>
      <c r="AA294" s="30"/>
      <c r="AB294" s="1">
        <f>AB293</f>
        <v>0</v>
      </c>
      <c r="AC294" s="30"/>
      <c r="AD294" s="1">
        <f>AD293</f>
        <v>0</v>
      </c>
      <c r="AE294" s="30"/>
      <c r="AF294" s="1">
        <f>AF293</f>
        <v>0</v>
      </c>
      <c r="AG294" s="30"/>
      <c r="AH294" s="1">
        <f>AH293</f>
        <v>0</v>
      </c>
      <c r="AI294" s="30"/>
      <c r="AJ294" s="1">
        <f>AJ293</f>
        <v>0</v>
      </c>
      <c r="AK294" s="30"/>
      <c r="AL294" s="1">
        <f>AL293</f>
        <v>0</v>
      </c>
      <c r="AM294" s="30"/>
      <c r="AN294" s="1">
        <f>AN293</f>
        <v>0</v>
      </c>
      <c r="AO294" s="30"/>
      <c r="AP294" s="1">
        <f>AP293</f>
        <v>0</v>
      </c>
      <c r="AQ294" s="30"/>
      <c r="AR294" s="1">
        <f>AR293</f>
        <v>0</v>
      </c>
      <c r="AS294" s="30"/>
      <c r="AT294" s="1">
        <f>AT293</f>
        <v>0</v>
      </c>
      <c r="AU294" s="30"/>
      <c r="AV294" s="1">
        <f>AV293</f>
        <v>0</v>
      </c>
      <c r="AW294" s="30"/>
      <c r="AX294" s="1">
        <f>AX293</f>
        <v>0</v>
      </c>
      <c r="AY294" s="30"/>
      <c r="AZ294" s="1">
        <f>AZ293</f>
        <v>0</v>
      </c>
      <c r="BA294" s="30"/>
      <c r="BB294" s="1">
        <f>BB293</f>
        <v>0</v>
      </c>
      <c r="BC294" s="30"/>
      <c r="BD294" s="1">
        <f>BD293</f>
        <v>0</v>
      </c>
      <c r="BE294" s="30"/>
      <c r="BF294" s="1">
        <f>BF293</f>
        <v>0</v>
      </c>
      <c r="BG294" s="30"/>
      <c r="BH294" s="1">
        <f>BH293</f>
        <v>0</v>
      </c>
      <c r="BI294" s="30"/>
      <c r="BJ294" s="1">
        <f>BJ293</f>
        <v>0</v>
      </c>
      <c r="BK294" s="30"/>
      <c r="BL294" s="1">
        <f>BL293</f>
        <v>0</v>
      </c>
      <c r="BM294" s="30"/>
      <c r="BN294" s="1">
        <f>BN293</f>
        <v>0</v>
      </c>
      <c r="BO294" s="30"/>
      <c r="BP294" s="1">
        <f>BP293</f>
        <v>0</v>
      </c>
      <c r="BQ294" s="30"/>
      <c r="BR294" s="1">
        <f>BR293</f>
        <v>0</v>
      </c>
      <c r="BS294" s="30"/>
      <c r="BT294" s="1">
        <f>BT293</f>
        <v>0</v>
      </c>
      <c r="BU294" s="30"/>
      <c r="BV294" s="1">
        <f>BV293</f>
        <v>0</v>
      </c>
      <c r="BW294" s="30"/>
      <c r="BX294" s="1">
        <f>BX293</f>
        <v>0</v>
      </c>
      <c r="BY294" s="30"/>
      <c r="BZ294" s="1">
        <f>BZ293</f>
        <v>0</v>
      </c>
      <c r="CA294" s="5"/>
      <c r="CB294" s="1">
        <f>CB293</f>
        <v>0</v>
      </c>
      <c r="CC294" s="5"/>
      <c r="CD294" s="1">
        <f>CD293</f>
        <v>0</v>
      </c>
      <c r="CE294" s="5"/>
      <c r="CF294" s="1">
        <f>CF293</f>
        <v>0</v>
      </c>
      <c r="CG294" s="5"/>
      <c r="CH294" s="1">
        <f>CH293</f>
        <v>0</v>
      </c>
      <c r="CI294" s="5"/>
      <c r="CJ294" s="1">
        <f>CJ293</f>
        <v>0</v>
      </c>
      <c r="CK294" s="5"/>
      <c r="CL294" s="1">
        <f>CL293</f>
        <v>0</v>
      </c>
      <c r="CM294" s="5"/>
      <c r="CN294" s="1">
        <f>CN293</f>
        <v>0</v>
      </c>
      <c r="CO294" s="5"/>
      <c r="CP294" s="1">
        <f>CP293</f>
        <v>0</v>
      </c>
      <c r="CQ294" s="5"/>
      <c r="CR294" s="1">
        <f>CR293</f>
        <v>0</v>
      </c>
      <c r="CS294" s="5"/>
      <c r="CT294" s="1">
        <f>CT293</f>
        <v>0</v>
      </c>
      <c r="CU294" s="5"/>
    </row>
    <row r="295" spans="2:98" s="29" customFormat="1" ht="6" customHeight="1">
      <c r="B295" s="11"/>
      <c r="C295" s="11"/>
      <c r="D295" s="11"/>
      <c r="F295" s="11"/>
      <c r="H295" s="11"/>
      <c r="J295" s="11"/>
      <c r="L295" s="11"/>
      <c r="N295" s="11"/>
      <c r="P295" s="11"/>
      <c r="R295" s="11"/>
      <c r="T295" s="11"/>
      <c r="V295" s="11"/>
      <c r="X295" s="11"/>
      <c r="Z295" s="11"/>
      <c r="AB295" s="11"/>
      <c r="AD295" s="11"/>
      <c r="AF295" s="11"/>
      <c r="AH295" s="11"/>
      <c r="AJ295" s="11"/>
      <c r="AL295" s="11"/>
      <c r="AN295" s="11"/>
      <c r="AP295" s="11"/>
      <c r="AR295" s="11"/>
      <c r="AT295" s="11"/>
      <c r="AV295" s="11"/>
      <c r="AX295" s="11"/>
      <c r="AZ295" s="11"/>
      <c r="BB295" s="11"/>
      <c r="BD295" s="11"/>
      <c r="BF295" s="11"/>
      <c r="BH295" s="11"/>
      <c r="BJ295" s="11"/>
      <c r="BL295" s="11"/>
      <c r="BN295" s="11"/>
      <c r="BP295" s="11"/>
      <c r="BR295" s="11"/>
      <c r="BT295" s="11"/>
      <c r="BV295" s="11"/>
      <c r="BX295" s="11"/>
      <c r="BZ295" s="11"/>
      <c r="CB295" s="11"/>
      <c r="CD295" s="11"/>
      <c r="CF295" s="11"/>
      <c r="CH295" s="11"/>
      <c r="CJ295" s="11"/>
      <c r="CL295" s="11"/>
      <c r="CN295" s="11"/>
      <c r="CP295" s="11"/>
      <c r="CR295" s="11"/>
      <c r="CT295" s="11"/>
    </row>
    <row r="296" spans="2:99" s="29" customFormat="1" ht="15" customHeight="1">
      <c r="B296" s="8" t="s">
        <v>24</v>
      </c>
      <c r="C296" s="11"/>
      <c r="D296" s="17">
        <f>IF(($A294&lt;subsidy_start_date)+($A293&gt;subsidy_end_date),0,D288)</f>
        <v>0</v>
      </c>
      <c r="E296" s="30"/>
      <c r="F296" s="17">
        <f>IF(($A294&lt;subsidy_start_date)+($A293&gt;subsidy_end_date),0,F288)</f>
        <v>0</v>
      </c>
      <c r="G296" s="30"/>
      <c r="H296" s="17">
        <f>IF(($A294&lt;subsidy_start_date)+($A293&gt;subsidy_end_date),0,H288)</f>
        <v>0</v>
      </c>
      <c r="I296" s="30"/>
      <c r="J296" s="17">
        <f>IF(($A294&lt;subsidy_start_date)+($A293&gt;subsidy_end_date),0,J288)</f>
        <v>0</v>
      </c>
      <c r="K296" s="30"/>
      <c r="L296" s="17">
        <f>IF(($A294&lt;subsidy_start_date)+($A293&gt;subsidy_end_date),0,L288)</f>
        <v>0</v>
      </c>
      <c r="M296" s="30"/>
      <c r="N296" s="17">
        <f>IF(($A294&lt;subsidy_start_date)+($A293&gt;subsidy_end_date),0,N288)</f>
        <v>0</v>
      </c>
      <c r="O296" s="30"/>
      <c r="P296" s="17">
        <f>IF(($A294&lt;subsidy_start_date)+($A293&gt;subsidy_end_date),0,P288)</f>
        <v>0</v>
      </c>
      <c r="Q296" s="30"/>
      <c r="R296" s="17">
        <f>IF(($A294&lt;subsidy_start_date)+($A293&gt;subsidy_end_date),0,R288)</f>
        <v>0</v>
      </c>
      <c r="S296" s="30"/>
      <c r="T296" s="17">
        <f>IF(($A294&lt;subsidy_start_date)+($A293&gt;subsidy_end_date),0,T288)</f>
        <v>0</v>
      </c>
      <c r="U296" s="30"/>
      <c r="V296" s="17">
        <f>IF(($A294&lt;subsidy_start_date)+($A293&gt;subsidy_end_date),0,V288)</f>
        <v>0</v>
      </c>
      <c r="W296" s="30"/>
      <c r="X296" s="17">
        <f>IF(($A294&lt;subsidy_start_date)+($A293&gt;subsidy_end_date),0,X288)</f>
        <v>0</v>
      </c>
      <c r="Y296" s="30"/>
      <c r="Z296" s="17">
        <f>IF(($A294&lt;subsidy_start_date)+($A293&gt;subsidy_end_date),0,Z288)</f>
        <v>0</v>
      </c>
      <c r="AA296" s="30"/>
      <c r="AB296" s="17">
        <f>IF(($A294&lt;subsidy_start_date)+($A293&gt;subsidy_end_date),0,AB288)</f>
        <v>0</v>
      </c>
      <c r="AC296" s="30"/>
      <c r="AD296" s="17">
        <f>IF(($A294&lt;subsidy_start_date)+($A293&gt;subsidy_end_date),0,AD288)</f>
        <v>0</v>
      </c>
      <c r="AE296" s="30"/>
      <c r="AF296" s="17">
        <f>IF(($A294&lt;subsidy_start_date)+($A293&gt;subsidy_end_date),0,AF288)</f>
        <v>0</v>
      </c>
      <c r="AG296" s="30"/>
      <c r="AH296" s="17">
        <f>IF(($A294&lt;subsidy_start_date)+($A293&gt;subsidy_end_date),0,AH288)</f>
        <v>0</v>
      </c>
      <c r="AI296" s="30"/>
      <c r="AJ296" s="17">
        <f>IF(($A294&lt;subsidy_start_date)+($A293&gt;subsidy_end_date),0,AJ288)</f>
        <v>0</v>
      </c>
      <c r="AK296" s="30"/>
      <c r="AL296" s="17">
        <f>IF(($A294&lt;subsidy_start_date)+($A293&gt;subsidy_end_date),0,AL288)</f>
        <v>0</v>
      </c>
      <c r="AM296" s="30"/>
      <c r="AN296" s="17">
        <f>IF(($A294&lt;subsidy_start_date)+($A293&gt;subsidy_end_date),0,AN288)</f>
        <v>0</v>
      </c>
      <c r="AO296" s="30"/>
      <c r="AP296" s="17">
        <f>IF(($A294&lt;subsidy_start_date)+($A293&gt;subsidy_end_date),0,AP288)</f>
        <v>0</v>
      </c>
      <c r="AQ296" s="30"/>
      <c r="AR296" s="17">
        <f>IF(($A294&lt;subsidy_start_date)+($A293&gt;subsidy_end_date),0,AR288)</f>
        <v>0</v>
      </c>
      <c r="AS296" s="30"/>
      <c r="AT296" s="17">
        <f>IF(($A294&lt;subsidy_start_date)+($A293&gt;subsidy_end_date),0,AT288)</f>
        <v>0</v>
      </c>
      <c r="AU296" s="30"/>
      <c r="AV296" s="17">
        <f>IF(($A294&lt;subsidy_start_date)+($A293&gt;subsidy_end_date),0,AV288)</f>
        <v>0</v>
      </c>
      <c r="AW296" s="30"/>
      <c r="AX296" s="17">
        <f>IF(($A294&lt;subsidy_start_date)+($A293&gt;subsidy_end_date),0,AX288)</f>
        <v>0</v>
      </c>
      <c r="AY296" s="30"/>
      <c r="AZ296" s="17">
        <f>IF(($A294&lt;subsidy_start_date)+($A293&gt;subsidy_end_date),0,AZ288)</f>
        <v>0</v>
      </c>
      <c r="BA296" s="30"/>
      <c r="BB296" s="17">
        <f>IF(($A294&lt;subsidy_start_date)+($A293&gt;subsidy_end_date),0,BB288)</f>
        <v>0</v>
      </c>
      <c r="BC296" s="30"/>
      <c r="BD296" s="17">
        <f>IF(($A294&lt;subsidy_start_date)+($A293&gt;subsidy_end_date),0,BD288)</f>
        <v>0</v>
      </c>
      <c r="BE296" s="30"/>
      <c r="BF296" s="17">
        <f>IF(($A294&lt;subsidy_start_date)+($A293&gt;subsidy_end_date),0,BF288)</f>
        <v>0</v>
      </c>
      <c r="BG296" s="30"/>
      <c r="BH296" s="17">
        <f>IF(($A294&lt;subsidy_start_date)+($A293&gt;subsidy_end_date),0,BH288)</f>
        <v>0</v>
      </c>
      <c r="BI296" s="30"/>
      <c r="BJ296" s="17">
        <f>IF(($A294&lt;subsidy_start_date)+($A293&gt;subsidy_end_date),0,BJ288)</f>
        <v>0</v>
      </c>
      <c r="BK296" s="30"/>
      <c r="BL296" s="17">
        <f>IF(($A294&lt;subsidy_start_date)+($A293&gt;subsidy_end_date),0,BL288)</f>
        <v>0</v>
      </c>
      <c r="BM296" s="30"/>
      <c r="BN296" s="17">
        <f>IF(($A294&lt;subsidy_start_date)+($A293&gt;subsidy_end_date),0,BN288)</f>
        <v>0</v>
      </c>
      <c r="BO296" s="30"/>
      <c r="BP296" s="17">
        <f>IF(($A294&lt;subsidy_start_date)+($A293&gt;subsidy_end_date),0,BP288)</f>
        <v>0</v>
      </c>
      <c r="BQ296" s="30"/>
      <c r="BR296" s="17">
        <f>IF(($A294&lt;subsidy_start_date)+($A293&gt;subsidy_end_date),0,BR288)</f>
        <v>0</v>
      </c>
      <c r="BS296" s="30"/>
      <c r="BT296" s="17">
        <f>IF(($A294&lt;subsidy_start_date)+($A293&gt;subsidy_end_date),0,BT288)</f>
        <v>0</v>
      </c>
      <c r="BU296" s="30"/>
      <c r="BV296" s="17">
        <f>IF(($A294&lt;subsidy_start_date)+($A293&gt;subsidy_end_date),0,BV288)</f>
        <v>0</v>
      </c>
      <c r="BW296" s="30"/>
      <c r="BX296" s="17">
        <f>IF(($A294&lt;subsidy_start_date)+($A293&gt;subsidy_end_date),0,BX288)</f>
        <v>0</v>
      </c>
      <c r="BY296" s="30"/>
      <c r="BZ296" s="17">
        <f>IF(($A294&lt;subsidy_start_date)+($A293&gt;subsidy_end_date),0,BZ288)</f>
        <v>0</v>
      </c>
      <c r="CA296" s="5"/>
      <c r="CB296" s="17">
        <f>IF(($A294&lt;subsidy_start_date)+($A293&gt;subsidy_end_date),0,CB288)</f>
        <v>0</v>
      </c>
      <c r="CC296" s="5"/>
      <c r="CD296" s="17">
        <f>IF(($A294&lt;subsidy_start_date)+($A293&gt;subsidy_end_date),0,CD288)</f>
        <v>0</v>
      </c>
      <c r="CE296" s="5"/>
      <c r="CF296" s="17">
        <f>IF(($A294&lt;subsidy_start_date)+($A293&gt;subsidy_end_date),0,CF288)</f>
        <v>0</v>
      </c>
      <c r="CG296" s="5"/>
      <c r="CH296" s="17">
        <f>IF(($A294&lt;subsidy_start_date)+($A293&gt;subsidy_end_date),0,CH288)</f>
        <v>0</v>
      </c>
      <c r="CI296" s="5"/>
      <c r="CJ296" s="17">
        <f>IF(($A294&lt;subsidy_start_date)+($A293&gt;subsidy_end_date),0,CJ288)</f>
        <v>0</v>
      </c>
      <c r="CK296" s="5"/>
      <c r="CL296" s="17">
        <f>IF(($A294&lt;subsidy_start_date)+($A293&gt;subsidy_end_date),0,CL288)</f>
        <v>0</v>
      </c>
      <c r="CM296" s="5"/>
      <c r="CN296" s="17">
        <f>IF(($A294&lt;subsidy_start_date)+($A293&gt;subsidy_end_date),0,CN288)</f>
        <v>0</v>
      </c>
      <c r="CO296" s="5"/>
      <c r="CP296" s="17">
        <f>IF(($A294&lt;subsidy_start_date)+($A293&gt;subsidy_end_date),0,CP288)</f>
        <v>0</v>
      </c>
      <c r="CQ296" s="5"/>
      <c r="CR296" s="17">
        <f>IF(($A294&lt;subsidy_start_date)+($A293&gt;subsidy_end_date),0,CR288)</f>
        <v>0</v>
      </c>
      <c r="CS296" s="5"/>
      <c r="CT296" s="17">
        <f>IF(($A294&lt;subsidy_start_date)+($A293&gt;subsidy_end_date),0,CT288)</f>
        <v>0</v>
      </c>
      <c r="CU296" s="5"/>
    </row>
    <row r="297" spans="2:99" s="29" customFormat="1" ht="15" customHeight="1">
      <c r="B297" s="7" t="s">
        <v>34</v>
      </c>
      <c r="C297" s="11"/>
      <c r="D297" s="17">
        <f>-MIN(D296,D294*subsidy_rate)</f>
        <v>0</v>
      </c>
      <c r="E297" s="30"/>
      <c r="F297" s="17">
        <f>-MIN(F296,F294*subsidy_rate)</f>
        <v>0</v>
      </c>
      <c r="G297" s="30"/>
      <c r="H297" s="17">
        <f>-MIN(H296,H294*subsidy_rate)</f>
        <v>0</v>
      </c>
      <c r="I297" s="30"/>
      <c r="J297" s="17">
        <f>-MIN(J296,J294*subsidy_rate)</f>
        <v>0</v>
      </c>
      <c r="K297" s="30"/>
      <c r="L297" s="17">
        <f>-MIN(L296,L294*subsidy_rate)</f>
        <v>0</v>
      </c>
      <c r="M297" s="30"/>
      <c r="N297" s="17">
        <f>-MIN(N296,N294*subsidy_rate)</f>
        <v>0</v>
      </c>
      <c r="O297" s="30"/>
      <c r="P297" s="17">
        <f>-MIN(P296,P294*subsidy_rate)</f>
        <v>0</v>
      </c>
      <c r="Q297" s="30"/>
      <c r="R297" s="17">
        <f>-MIN(R296,R294*subsidy_rate)</f>
        <v>0</v>
      </c>
      <c r="S297" s="30"/>
      <c r="T297" s="17">
        <f>-MIN(T296,T294*subsidy_rate)</f>
        <v>0</v>
      </c>
      <c r="U297" s="30"/>
      <c r="V297" s="17">
        <f>-MIN(V296,V294*subsidy_rate)</f>
        <v>0</v>
      </c>
      <c r="W297" s="30"/>
      <c r="X297" s="17">
        <f>-MIN(X296,X294*subsidy_rate)</f>
        <v>0</v>
      </c>
      <c r="Y297" s="30"/>
      <c r="Z297" s="17">
        <f>-MIN(Z296,Z294*subsidy_rate)</f>
        <v>0</v>
      </c>
      <c r="AA297" s="30"/>
      <c r="AB297" s="17">
        <f>-MIN(AB296,AB294*subsidy_rate)</f>
        <v>0</v>
      </c>
      <c r="AC297" s="30"/>
      <c r="AD297" s="17">
        <f>-MIN(AD296,AD294*subsidy_rate)</f>
        <v>0</v>
      </c>
      <c r="AE297" s="30"/>
      <c r="AF297" s="17">
        <f>-MIN(AF296,AF294*subsidy_rate)</f>
        <v>0</v>
      </c>
      <c r="AG297" s="30"/>
      <c r="AH297" s="17">
        <f>-MIN(AH296,AH294*subsidy_rate)</f>
        <v>0</v>
      </c>
      <c r="AI297" s="30"/>
      <c r="AJ297" s="17">
        <f>-MIN(AJ296,AJ294*subsidy_rate)</f>
        <v>0</v>
      </c>
      <c r="AK297" s="30"/>
      <c r="AL297" s="17">
        <f>-MIN(AL296,AL294*subsidy_rate)</f>
        <v>0</v>
      </c>
      <c r="AM297" s="30"/>
      <c r="AN297" s="17">
        <f>-MIN(AN296,AN294*subsidy_rate)</f>
        <v>0</v>
      </c>
      <c r="AO297" s="30"/>
      <c r="AP297" s="17">
        <f>-MIN(AP296,AP294*subsidy_rate)</f>
        <v>0</v>
      </c>
      <c r="AQ297" s="30"/>
      <c r="AR297" s="17">
        <f>-MIN(AR296,AR294*subsidy_rate)</f>
        <v>0</v>
      </c>
      <c r="AS297" s="30"/>
      <c r="AT297" s="17">
        <f>-MIN(AT296,AT294*subsidy_rate)</f>
        <v>0</v>
      </c>
      <c r="AU297" s="30"/>
      <c r="AV297" s="17">
        <f>-MIN(AV296,AV294*subsidy_rate)</f>
        <v>0</v>
      </c>
      <c r="AW297" s="30"/>
      <c r="AX297" s="17">
        <f>-MIN(AX296,AX294*subsidy_rate)</f>
        <v>0</v>
      </c>
      <c r="AY297" s="30"/>
      <c r="AZ297" s="17">
        <f>-MIN(AZ296,AZ294*subsidy_rate)</f>
        <v>0</v>
      </c>
      <c r="BA297" s="30"/>
      <c r="BB297" s="17">
        <f>-MIN(BB296,BB294*subsidy_rate)</f>
        <v>0</v>
      </c>
      <c r="BC297" s="30"/>
      <c r="BD297" s="17">
        <f>-MIN(BD296,BD294*subsidy_rate)</f>
        <v>0</v>
      </c>
      <c r="BE297" s="30"/>
      <c r="BF297" s="17">
        <f>-MIN(BF296,BF294*subsidy_rate)</f>
        <v>0</v>
      </c>
      <c r="BG297" s="30"/>
      <c r="BH297" s="17">
        <f>-MIN(BH296,BH294*subsidy_rate)</f>
        <v>0</v>
      </c>
      <c r="BI297" s="30"/>
      <c r="BJ297" s="17">
        <f>-MIN(BJ296,BJ294*subsidy_rate)</f>
        <v>0</v>
      </c>
      <c r="BK297" s="30"/>
      <c r="BL297" s="17">
        <f>-MIN(BL296,BL294*subsidy_rate)</f>
        <v>0</v>
      </c>
      <c r="BM297" s="30"/>
      <c r="BN297" s="17">
        <f>-MIN(BN296,BN294*subsidy_rate)</f>
        <v>0</v>
      </c>
      <c r="BO297" s="30"/>
      <c r="BP297" s="17">
        <f>-MIN(BP296,BP294*subsidy_rate)</f>
        <v>0</v>
      </c>
      <c r="BQ297" s="30"/>
      <c r="BR297" s="17">
        <f>-MIN(BR296,BR294*subsidy_rate)</f>
        <v>0</v>
      </c>
      <c r="BS297" s="30"/>
      <c r="BT297" s="17">
        <f>-MIN(BT296,BT294*subsidy_rate)</f>
        <v>0</v>
      </c>
      <c r="BU297" s="30"/>
      <c r="BV297" s="17">
        <f>-MIN(BV296,BV294*subsidy_rate)</f>
        <v>0</v>
      </c>
      <c r="BW297" s="30"/>
      <c r="BX297" s="17">
        <f>-MIN(BX296,BX294*subsidy_rate)</f>
        <v>0</v>
      </c>
      <c r="BY297" s="30"/>
      <c r="BZ297" s="17">
        <f>-MIN(BZ296,BZ294*subsidy_rate)</f>
        <v>0</v>
      </c>
      <c r="CA297" s="5"/>
      <c r="CB297" s="17">
        <f>-MIN(CB296,CB294*subsidy_rate)</f>
        <v>0</v>
      </c>
      <c r="CC297" s="5"/>
      <c r="CD297" s="17">
        <f>-MIN(CD296,CD294*subsidy_rate)</f>
        <v>0</v>
      </c>
      <c r="CE297" s="5"/>
      <c r="CF297" s="17">
        <f>-MIN(CF296,CF294*subsidy_rate)</f>
        <v>0</v>
      </c>
      <c r="CG297" s="5"/>
      <c r="CH297" s="17">
        <f>-MIN(CH296,CH294*subsidy_rate)</f>
        <v>0</v>
      </c>
      <c r="CI297" s="5"/>
      <c r="CJ297" s="17">
        <f>-MIN(CJ296,CJ294*subsidy_rate)</f>
        <v>0</v>
      </c>
      <c r="CK297" s="5"/>
      <c r="CL297" s="17">
        <f>-MIN(CL296,CL294*subsidy_rate)</f>
        <v>0</v>
      </c>
      <c r="CM297" s="5"/>
      <c r="CN297" s="17">
        <f>-MIN(CN296,CN294*subsidy_rate)</f>
        <v>0</v>
      </c>
      <c r="CO297" s="5"/>
      <c r="CP297" s="17">
        <f>-MIN(CP296,CP294*subsidy_rate)</f>
        <v>0</v>
      </c>
      <c r="CQ297" s="5"/>
      <c r="CR297" s="17">
        <f>-MIN(CR296,CR294*subsidy_rate)</f>
        <v>0</v>
      </c>
      <c r="CS297" s="5"/>
      <c r="CT297" s="17">
        <f>-MIN(CT296,CT294*subsidy_rate)</f>
        <v>0</v>
      </c>
      <c r="CU297" s="5"/>
    </row>
    <row r="298" spans="2:99" s="29" customFormat="1" ht="15" customHeight="1">
      <c r="B298" s="8" t="str">
        <f>IF(A294&gt;=subsidy_end_date,"Wage subsidy expired","Wage subsidy available next period")</f>
        <v>Wage subsidy expired</v>
      </c>
      <c r="C298" s="11"/>
      <c r="D298" s="17">
        <f>D296+D297</f>
        <v>0</v>
      </c>
      <c r="E298" s="30"/>
      <c r="F298" s="17">
        <f>F296+F297</f>
        <v>0</v>
      </c>
      <c r="G298" s="30"/>
      <c r="H298" s="17">
        <f>H296+H297</f>
        <v>0</v>
      </c>
      <c r="I298" s="30"/>
      <c r="J298" s="17">
        <f>J296+J297</f>
        <v>0</v>
      </c>
      <c r="K298" s="30"/>
      <c r="L298" s="17">
        <f>L296+L297</f>
        <v>0</v>
      </c>
      <c r="M298" s="30"/>
      <c r="N298" s="17">
        <f>N296+N297</f>
        <v>0</v>
      </c>
      <c r="O298" s="30"/>
      <c r="P298" s="17">
        <f>P296+P297</f>
        <v>0</v>
      </c>
      <c r="Q298" s="30"/>
      <c r="R298" s="17">
        <f>R296+R297</f>
        <v>0</v>
      </c>
      <c r="S298" s="30"/>
      <c r="T298" s="17">
        <f>T296+T297</f>
        <v>0</v>
      </c>
      <c r="U298" s="30"/>
      <c r="V298" s="17">
        <f>V296+V297</f>
        <v>0</v>
      </c>
      <c r="W298" s="30"/>
      <c r="X298" s="17">
        <f>X296+X297</f>
        <v>0</v>
      </c>
      <c r="Y298" s="30"/>
      <c r="Z298" s="17">
        <f>Z296+Z297</f>
        <v>0</v>
      </c>
      <c r="AA298" s="30"/>
      <c r="AB298" s="17">
        <f>AB296+AB297</f>
        <v>0</v>
      </c>
      <c r="AC298" s="30"/>
      <c r="AD298" s="17">
        <f>AD296+AD297</f>
        <v>0</v>
      </c>
      <c r="AE298" s="30"/>
      <c r="AF298" s="17">
        <f>AF296+AF297</f>
        <v>0</v>
      </c>
      <c r="AG298" s="30"/>
      <c r="AH298" s="17">
        <f>AH296+AH297</f>
        <v>0</v>
      </c>
      <c r="AI298" s="30"/>
      <c r="AJ298" s="17">
        <f>AJ296+AJ297</f>
        <v>0</v>
      </c>
      <c r="AK298" s="30"/>
      <c r="AL298" s="17">
        <f>AL296+AL297</f>
        <v>0</v>
      </c>
      <c r="AM298" s="30"/>
      <c r="AN298" s="17">
        <f>AN296+AN297</f>
        <v>0</v>
      </c>
      <c r="AO298" s="30"/>
      <c r="AP298" s="17">
        <f>AP296+AP297</f>
        <v>0</v>
      </c>
      <c r="AQ298" s="30"/>
      <c r="AR298" s="17">
        <f>AR296+AR297</f>
        <v>0</v>
      </c>
      <c r="AS298" s="30"/>
      <c r="AT298" s="17">
        <f>AT296+AT297</f>
        <v>0</v>
      </c>
      <c r="AU298" s="30"/>
      <c r="AV298" s="17">
        <f>AV296+AV297</f>
        <v>0</v>
      </c>
      <c r="AW298" s="30"/>
      <c r="AX298" s="17">
        <f>AX296+AX297</f>
        <v>0</v>
      </c>
      <c r="AY298" s="30"/>
      <c r="AZ298" s="17">
        <f>AZ296+AZ297</f>
        <v>0</v>
      </c>
      <c r="BA298" s="30"/>
      <c r="BB298" s="17">
        <f>BB296+BB297</f>
        <v>0</v>
      </c>
      <c r="BC298" s="30"/>
      <c r="BD298" s="17">
        <f>BD296+BD297</f>
        <v>0</v>
      </c>
      <c r="BE298" s="30"/>
      <c r="BF298" s="17">
        <f>BF296+BF297</f>
        <v>0</v>
      </c>
      <c r="BG298" s="30"/>
      <c r="BH298" s="17">
        <f>BH296+BH297</f>
        <v>0</v>
      </c>
      <c r="BI298" s="30"/>
      <c r="BJ298" s="17">
        <f>BJ296+BJ297</f>
        <v>0</v>
      </c>
      <c r="BK298" s="30"/>
      <c r="BL298" s="17">
        <f>BL296+BL297</f>
        <v>0</v>
      </c>
      <c r="BM298" s="30"/>
      <c r="BN298" s="17">
        <f>BN296+BN297</f>
        <v>0</v>
      </c>
      <c r="BO298" s="30"/>
      <c r="BP298" s="17">
        <f>BP296+BP297</f>
        <v>0</v>
      </c>
      <c r="BQ298" s="30"/>
      <c r="BR298" s="17">
        <f>BR296+BR297</f>
        <v>0</v>
      </c>
      <c r="BS298" s="30"/>
      <c r="BT298" s="17">
        <f>BT296+BT297</f>
        <v>0</v>
      </c>
      <c r="BU298" s="30"/>
      <c r="BV298" s="17">
        <f>BV296+BV297</f>
        <v>0</v>
      </c>
      <c r="BW298" s="30"/>
      <c r="BX298" s="17">
        <f>BX296+BX297</f>
        <v>0</v>
      </c>
      <c r="BY298" s="30"/>
      <c r="BZ298" s="17">
        <f>BZ296+BZ297</f>
        <v>0</v>
      </c>
      <c r="CA298" s="5"/>
      <c r="CB298" s="17">
        <f>CB296+CB297</f>
        <v>0</v>
      </c>
      <c r="CC298" s="5"/>
      <c r="CD298" s="17">
        <f>CD296+CD297</f>
        <v>0</v>
      </c>
      <c r="CE298" s="5"/>
      <c r="CF298" s="17">
        <f>CF296+CF297</f>
        <v>0</v>
      </c>
      <c r="CG298" s="5"/>
      <c r="CH298" s="17">
        <f>CH296+CH297</f>
        <v>0</v>
      </c>
      <c r="CI298" s="5"/>
      <c r="CJ298" s="17">
        <f>CJ296+CJ297</f>
        <v>0</v>
      </c>
      <c r="CK298" s="5"/>
      <c r="CL298" s="17">
        <f>CL296+CL297</f>
        <v>0</v>
      </c>
      <c r="CM298" s="5"/>
      <c r="CN298" s="17">
        <f>CN296+CN297</f>
        <v>0</v>
      </c>
      <c r="CO298" s="5"/>
      <c r="CP298" s="17">
        <f>CP296+CP297</f>
        <v>0</v>
      </c>
      <c r="CQ298" s="5"/>
      <c r="CR298" s="17">
        <f>CR296+CR297</f>
        <v>0</v>
      </c>
      <c r="CS298" s="5"/>
      <c r="CT298" s="17">
        <f>CT296+CT297</f>
        <v>0</v>
      </c>
      <c r="CU298" s="5"/>
    </row>
    <row r="299" spans="2:99" s="29" customFormat="1" ht="15" customHeight="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c r="AA299" s="11"/>
      <c r="AB299" s="11"/>
      <c r="AC299" s="11"/>
      <c r="AD299" s="11"/>
      <c r="AE299" s="11"/>
      <c r="AF299" s="11"/>
      <c r="AG299" s="11"/>
      <c r="AH299" s="11"/>
      <c r="AI299" s="11"/>
      <c r="AJ299" s="11"/>
      <c r="AK299" s="11"/>
      <c r="AL299" s="11"/>
      <c r="AM299" s="11"/>
      <c r="AN299" s="11"/>
      <c r="AO299" s="11"/>
      <c r="AP299" s="11"/>
      <c r="AQ299" s="11"/>
      <c r="AR299" s="11"/>
      <c r="AS299" s="11"/>
      <c r="AT299" s="11"/>
      <c r="AU299" s="11"/>
      <c r="AV299" s="11"/>
      <c r="AW299" s="11"/>
      <c r="AX299" s="11"/>
      <c r="AY299" s="11"/>
      <c r="AZ299" s="11"/>
      <c r="BA299" s="11"/>
      <c r="BB299" s="11"/>
      <c r="BC299" s="11"/>
      <c r="BD299" s="11"/>
      <c r="BE299" s="11"/>
      <c r="BF299" s="11"/>
      <c r="BG299" s="11"/>
      <c r="BH299" s="11"/>
      <c r="BI299" s="11"/>
      <c r="BJ299" s="11"/>
      <c r="BK299" s="11"/>
      <c r="BL299" s="11"/>
      <c r="BM299" s="11"/>
      <c r="BN299" s="11"/>
      <c r="BO299" s="11"/>
      <c r="BP299" s="11"/>
      <c r="BQ299" s="11"/>
      <c r="BR299" s="11"/>
      <c r="BS299" s="11"/>
      <c r="BT299" s="11"/>
      <c r="BU299" s="11"/>
      <c r="BV299" s="11"/>
      <c r="BW299" s="11"/>
      <c r="BX299" s="11"/>
      <c r="BY299" s="11"/>
      <c r="BZ299" s="11"/>
      <c r="CA299" s="11"/>
      <c r="CB299" s="11"/>
      <c r="CC299" s="11"/>
      <c r="CD299" s="11"/>
      <c r="CE299" s="11"/>
      <c r="CF299" s="11"/>
      <c r="CG299" s="11"/>
      <c r="CH299" s="11"/>
      <c r="CI299" s="11"/>
      <c r="CJ299" s="11"/>
      <c r="CK299" s="11"/>
      <c r="CL299" s="11"/>
      <c r="CM299" s="11"/>
      <c r="CN299" s="11"/>
      <c r="CO299" s="11"/>
      <c r="CP299" s="11"/>
      <c r="CQ299" s="11"/>
      <c r="CR299" s="11"/>
      <c r="CS299" s="11"/>
      <c r="CT299" s="11"/>
      <c r="CU299" s="11"/>
    </row>
    <row r="300" s="29" customFormat="1" ht="15" customHeight="1"/>
    <row r="301" s="29" customFormat="1" ht="15" customHeight="1" hidden="1">
      <c r="B301"/>
    </row>
    <row r="302" spans="1:99" s="29" customFormat="1" ht="15" customHeight="1">
      <c r="A302" s="29">
        <f>A292+2</f>
        <v>21</v>
      </c>
      <c r="B302" s="28">
        <f>IF($D$102,TEXT($A303,"mmmm d")&amp;" to "&amp;TEXT($A304,"mmmm d"),"")</f>
      </c>
      <c r="C302" s="11"/>
      <c r="D302" s="33" t="str">
        <f>IF(D$202&lt;&gt;"",D$202,"")</f>
        <v>Employee 1</v>
      </c>
      <c r="E302" s="33"/>
      <c r="F302" s="33">
        <f>IF(F$202&lt;&gt;"",F$202,"")</f>
      </c>
      <c r="G302" s="33"/>
      <c r="H302" s="33">
        <f>IF(H$202&lt;&gt;"",H$202,"")</f>
      </c>
      <c r="I302" s="33"/>
      <c r="J302" s="33">
        <f>IF(J$202&lt;&gt;"",J$202,"")</f>
      </c>
      <c r="K302" s="33"/>
      <c r="L302" s="33">
        <f>IF(L$202&lt;&gt;"",L$202,"")</f>
      </c>
      <c r="M302" s="33"/>
      <c r="N302" s="33">
        <f>IF(N$202&lt;&gt;"",N$202,"")</f>
      </c>
      <c r="O302" s="33"/>
      <c r="P302" s="33">
        <f>IF(P$202&lt;&gt;"",P$202,"")</f>
      </c>
      <c r="Q302" s="33"/>
      <c r="R302" s="33">
        <f>IF(R$202&lt;&gt;"",R$202,"")</f>
      </c>
      <c r="S302" s="33"/>
      <c r="T302" s="33">
        <f>IF(T$202&lt;&gt;"",T$202,"")</f>
      </c>
      <c r="U302" s="33"/>
      <c r="V302" s="33">
        <f>IF(V$202&lt;&gt;"",V$202,"")</f>
      </c>
      <c r="W302" s="33"/>
      <c r="X302" s="33">
        <f>IF(X$202&lt;&gt;"",X$202,"")</f>
      </c>
      <c r="Y302" s="33"/>
      <c r="Z302" s="33">
        <f>IF(Z$202&lt;&gt;"",Z$202,"")</f>
      </c>
      <c r="AA302" s="33"/>
      <c r="AB302" s="33">
        <f>IF(AB$202&lt;&gt;"",AB$202,"")</f>
      </c>
      <c r="AC302" s="33"/>
      <c r="AD302" s="33">
        <f>IF(AD$202&lt;&gt;"",AD$202,"")</f>
      </c>
      <c r="AE302" s="33"/>
      <c r="AF302" s="33">
        <f>IF(AF$202&lt;&gt;"",AF$202,"")</f>
      </c>
      <c r="AG302" s="33"/>
      <c r="AH302" s="33">
        <f>IF(AH$202&lt;&gt;"",AH$202,"")</f>
      </c>
      <c r="AI302" s="33"/>
      <c r="AJ302" s="33">
        <f>IF(AJ$202&lt;&gt;"",AJ$202,"")</f>
      </c>
      <c r="AK302" s="33"/>
      <c r="AL302" s="33">
        <f>IF(AL$202&lt;&gt;"",AL$202,"")</f>
      </c>
      <c r="AM302" s="33"/>
      <c r="AN302" s="33">
        <f>IF(AN$202&lt;&gt;"",AN$202,"")</f>
      </c>
      <c r="AO302" s="33"/>
      <c r="AP302" s="33">
        <f>IF(AP$202&lt;&gt;"",AP$202,"")</f>
      </c>
      <c r="AQ302" s="33"/>
      <c r="AR302" s="33">
        <f>IF(AR$202&lt;&gt;"",AR$202,"")</f>
      </c>
      <c r="AS302" s="33"/>
      <c r="AT302" s="33">
        <f>IF(AT$202&lt;&gt;"",AT$202,"")</f>
      </c>
      <c r="AU302" s="33"/>
      <c r="AV302" s="33">
        <f>IF(AV$202&lt;&gt;"",AV$202,"")</f>
      </c>
      <c r="AW302" s="33"/>
      <c r="AX302" s="33">
        <f>IF(AX$202&lt;&gt;"",AX$202,"")</f>
      </c>
      <c r="AY302" s="33"/>
      <c r="AZ302" s="33">
        <f>IF(AZ$202&lt;&gt;"",AZ$202,"")</f>
      </c>
      <c r="BA302" s="33"/>
      <c r="BB302" s="33">
        <f>IF(BB$202&lt;&gt;"",BB$202,"")</f>
      </c>
      <c r="BC302" s="33"/>
      <c r="BD302" s="33">
        <f>IF(BD$202&lt;&gt;"",BD$202,"")</f>
      </c>
      <c r="BE302" s="33"/>
      <c r="BF302" s="33">
        <f>IF(BF$202&lt;&gt;"",BF$202,"")</f>
      </c>
      <c r="BG302" s="33"/>
      <c r="BH302" s="33">
        <f>IF(BH$202&lt;&gt;"",BH$202,"")</f>
      </c>
      <c r="BI302" s="33"/>
      <c r="BJ302" s="33">
        <f>IF(BJ$202&lt;&gt;"",BJ$202,"")</f>
      </c>
      <c r="BK302" s="33"/>
      <c r="BL302" s="33">
        <f>IF(BL$202&lt;&gt;"",BL$202,"")</f>
      </c>
      <c r="BM302" s="33"/>
      <c r="BN302" s="33">
        <f>IF(BN$202&lt;&gt;"",BN$202,"")</f>
      </c>
      <c r="BO302" s="33"/>
      <c r="BP302" s="33">
        <f>IF(BP$202&lt;&gt;"",BP$202,"")</f>
      </c>
      <c r="BQ302" s="33"/>
      <c r="BR302" s="33">
        <f>IF(BR$202&lt;&gt;"",BR$202,"")</f>
      </c>
      <c r="BS302" s="33"/>
      <c r="BT302" s="33">
        <f>IF(BT$202&lt;&gt;"",BT$202,"")</f>
      </c>
      <c r="BU302" s="33"/>
      <c r="BV302" s="33">
        <f>IF(BV$202&lt;&gt;"",BV$202,"")</f>
      </c>
      <c r="BW302" s="33"/>
      <c r="BX302" s="33">
        <f>IF(BX$202&lt;&gt;"",BX$202,"")</f>
      </c>
      <c r="BY302" s="33"/>
      <c r="BZ302" s="33">
        <f>IF(BZ$202&lt;&gt;"",BZ$202,"")</f>
      </c>
      <c r="CA302" s="33"/>
      <c r="CB302" s="33">
        <f>IF(CB$202&lt;&gt;"",CB$202,"")</f>
      </c>
      <c r="CC302" s="33"/>
      <c r="CD302" s="33">
        <f>IF(CD$202&lt;&gt;"",CD$202,"")</f>
      </c>
      <c r="CE302" s="33"/>
      <c r="CF302" s="33">
        <f>IF(CF$202&lt;&gt;"",CF$202,"")</f>
      </c>
      <c r="CG302" s="33"/>
      <c r="CH302" s="33">
        <f>IF(CH$202&lt;&gt;"",CH$202,"")</f>
      </c>
      <c r="CI302" s="33"/>
      <c r="CJ302" s="33">
        <f>IF(CJ$202&lt;&gt;"",CJ$202,"")</f>
      </c>
      <c r="CK302" s="33"/>
      <c r="CL302" s="33">
        <f>IF(CL$202&lt;&gt;"",CL$202,"")</f>
      </c>
      <c r="CM302" s="33"/>
      <c r="CN302" s="33">
        <f>IF(CN$202&lt;&gt;"",CN$202,"")</f>
      </c>
      <c r="CO302" s="33"/>
      <c r="CP302" s="33">
        <f>IF(CP$202&lt;&gt;"",CP$202,"")</f>
      </c>
      <c r="CQ302" s="33"/>
      <c r="CR302" s="33">
        <f>IF(CR$202&lt;&gt;"",CR$202,"")</f>
      </c>
      <c r="CS302" s="33"/>
      <c r="CT302" s="33">
        <f>IF(CT$202&lt;&gt;"",CT$202,"")</f>
      </c>
      <c r="CU302" s="33"/>
    </row>
    <row r="303" spans="1:100" s="29" customFormat="1" ht="6" customHeight="1">
      <c r="A303" s="29">
        <f>INDEX($D$102:$AI$102,1,$A302)</f>
      </c>
      <c r="B303" s="11"/>
      <c r="C303" s="11"/>
      <c r="D303" s="4">
        <f>IF($A293&gt;=subsidy_start_date,IF($A304&lt;=subsidy_end_date,D294,0),0)</f>
        <v>0</v>
      </c>
      <c r="F303" s="4">
        <f>IF($A293&gt;=subsidy_start_date,IF($A304&lt;=subsidy_end_date,F294,0),0)</f>
        <v>0</v>
      </c>
      <c r="H303" s="4">
        <f>IF($A293&gt;=subsidy_start_date,IF($A304&lt;=subsidy_end_date,H294,0),0)</f>
        <v>0</v>
      </c>
      <c r="J303" s="4">
        <f>IF($A293&gt;=subsidy_start_date,IF($A304&lt;=subsidy_end_date,J294,0),0)</f>
        <v>0</v>
      </c>
      <c r="L303" s="4">
        <f>IF($A293&gt;=subsidy_start_date,IF($A304&lt;=subsidy_end_date,L294,0),0)</f>
        <v>0</v>
      </c>
      <c r="N303" s="4">
        <f>IF($A293&gt;=subsidy_start_date,IF($A304&lt;=subsidy_end_date,N294,0),0)</f>
        <v>0</v>
      </c>
      <c r="P303" s="4">
        <f>IF($A293&gt;=subsidy_start_date,IF($A304&lt;=subsidy_end_date,P294,0),0)</f>
        <v>0</v>
      </c>
      <c r="R303" s="4">
        <f>IF($A293&gt;=subsidy_start_date,IF($A304&lt;=subsidy_end_date,R294,0),0)</f>
        <v>0</v>
      </c>
      <c r="T303" s="4">
        <f>IF($A293&gt;=subsidy_start_date,IF($A304&lt;=subsidy_end_date,T294,0),0)</f>
        <v>0</v>
      </c>
      <c r="V303" s="4">
        <f>IF($A293&gt;=subsidy_start_date,IF($A304&lt;=subsidy_end_date,V294,0),0)</f>
        <v>0</v>
      </c>
      <c r="X303" s="4">
        <f>IF($A293&gt;=subsidy_start_date,IF($A304&lt;=subsidy_end_date,X294,0),0)</f>
        <v>0</v>
      </c>
      <c r="Z303" s="4">
        <f>IF($A293&gt;=subsidy_start_date,IF($A304&lt;=subsidy_end_date,Z294,0),0)</f>
        <v>0</v>
      </c>
      <c r="AB303" s="4">
        <f>IF($A293&gt;=subsidy_start_date,IF($A304&lt;=subsidy_end_date,AB294,0),0)</f>
        <v>0</v>
      </c>
      <c r="AD303" s="4">
        <f>IF($A293&gt;=subsidy_start_date,IF($A304&lt;=subsidy_end_date,AD294,0),0)</f>
        <v>0</v>
      </c>
      <c r="AF303" s="4">
        <f>IF($A293&gt;=subsidy_start_date,IF($A304&lt;=subsidy_end_date,AF294,0),0)</f>
        <v>0</v>
      </c>
      <c r="AH303" s="4">
        <f>IF($A293&gt;=subsidy_start_date,IF($A304&lt;=subsidy_end_date,AH294,0),0)</f>
        <v>0</v>
      </c>
      <c r="AJ303" s="4">
        <f>IF($A293&gt;=subsidy_start_date,IF($A304&lt;=subsidy_end_date,AJ294,0),0)</f>
        <v>0</v>
      </c>
      <c r="AL303" s="4">
        <f>IF($A293&gt;=subsidy_start_date,IF($A304&lt;=subsidy_end_date,AL294,0),0)</f>
        <v>0</v>
      </c>
      <c r="AN303" s="4">
        <f>IF($A293&gt;=subsidy_start_date,IF($A304&lt;=subsidy_end_date,AN294,0),0)</f>
        <v>0</v>
      </c>
      <c r="AP303" s="4">
        <f>IF($A293&gt;=subsidy_start_date,IF($A304&lt;=subsidy_end_date,AP294,0),0)</f>
        <v>0</v>
      </c>
      <c r="AR303" s="4">
        <f>IF($A293&gt;=subsidy_start_date,IF($A304&lt;=subsidy_end_date,AR294,0),0)</f>
        <v>0</v>
      </c>
      <c r="AT303" s="4">
        <f>IF($A293&gt;=subsidy_start_date,IF($A304&lt;=subsidy_end_date,AT294,0),0)</f>
        <v>0</v>
      </c>
      <c r="AV303" s="4">
        <f>IF($A293&gt;=subsidy_start_date,IF($A304&lt;=subsidy_end_date,AV294,0),0)</f>
        <v>0</v>
      </c>
      <c r="AX303" s="4">
        <f>IF($A293&gt;=subsidy_start_date,IF($A304&lt;=subsidy_end_date,AX294,0),0)</f>
        <v>0</v>
      </c>
      <c r="AZ303" s="4">
        <f>IF($A293&gt;=subsidy_start_date,IF($A304&lt;=subsidy_end_date,AZ294,0),0)</f>
        <v>0</v>
      </c>
      <c r="BB303" s="4">
        <f>IF($A293&gt;=subsidy_start_date,IF($A304&lt;=subsidy_end_date,BB294,0),0)</f>
        <v>0</v>
      </c>
      <c r="BD303" s="4">
        <f>IF($A293&gt;=subsidy_start_date,IF($A304&lt;=subsidy_end_date,BD294,0),0)</f>
        <v>0</v>
      </c>
      <c r="BF303" s="4">
        <f>IF($A293&gt;=subsidy_start_date,IF($A304&lt;=subsidy_end_date,BF294,0),0)</f>
        <v>0</v>
      </c>
      <c r="BH303" s="4">
        <f>IF($A293&gt;=subsidy_start_date,IF($A304&lt;=subsidy_end_date,BH294,0),0)</f>
        <v>0</v>
      </c>
      <c r="BJ303" s="4">
        <f>IF($A293&gt;=subsidy_start_date,IF($A304&lt;=subsidy_end_date,BJ294,0),0)</f>
        <v>0</v>
      </c>
      <c r="BL303" s="4">
        <f>IF($A293&gt;=subsidy_start_date,IF($A304&lt;=subsidy_end_date,BL294,0),0)</f>
        <v>0</v>
      </c>
      <c r="BN303" s="4">
        <f>IF($A293&gt;=subsidy_start_date,IF($A304&lt;=subsidy_end_date,BN294,0),0)</f>
        <v>0</v>
      </c>
      <c r="BP303" s="4">
        <f>IF($A293&gt;=subsidy_start_date,IF($A304&lt;=subsidy_end_date,BP294,0),0)</f>
        <v>0</v>
      </c>
      <c r="BR303" s="4">
        <f>IF($A293&gt;=subsidy_start_date,IF($A304&lt;=subsidy_end_date,BR294,0),0)</f>
        <v>0</v>
      </c>
      <c r="BT303" s="4">
        <f>IF($A293&gt;=subsidy_start_date,IF($A304&lt;=subsidy_end_date,BT294,0),0)</f>
        <v>0</v>
      </c>
      <c r="BV303" s="4">
        <f>IF($A293&gt;=subsidy_start_date,IF($A304&lt;=subsidy_end_date,BV294,0),0)</f>
        <v>0</v>
      </c>
      <c r="BX303" s="4">
        <f>IF($A293&gt;=subsidy_start_date,IF($A304&lt;=subsidy_end_date,BX294,0),0)</f>
        <v>0</v>
      </c>
      <c r="BZ303" s="4">
        <f>IF($A293&gt;=subsidy_start_date,IF($A304&lt;=subsidy_end_date,BZ294,0),0)</f>
        <v>0</v>
      </c>
      <c r="CB303" s="4">
        <f>IF($A293&gt;=subsidy_start_date,IF($A304&lt;=subsidy_end_date,CB294,0),0)</f>
        <v>0</v>
      </c>
      <c r="CD303" s="4">
        <f>IF($A293&gt;=subsidy_start_date,IF($A304&lt;=subsidy_end_date,CD294,0),0)</f>
        <v>0</v>
      </c>
      <c r="CF303" s="4">
        <f>IF($A293&gt;=subsidy_start_date,IF($A304&lt;=subsidy_end_date,CF294,0),0)</f>
        <v>0</v>
      </c>
      <c r="CH303" s="4">
        <f>IF($A293&gt;=subsidy_start_date,IF($A304&lt;=subsidy_end_date,CH294,0),0)</f>
        <v>0</v>
      </c>
      <c r="CJ303" s="4">
        <f>IF($A293&gt;=subsidy_start_date,IF($A304&lt;=subsidy_end_date,CJ294,0),0)</f>
        <v>0</v>
      </c>
      <c r="CL303" s="4">
        <f>IF($A293&gt;=subsidy_start_date,IF($A304&lt;=subsidy_end_date,CL294,0),0)</f>
        <v>0</v>
      </c>
      <c r="CN303" s="4">
        <f>IF($A293&gt;=subsidy_start_date,IF($A304&lt;=subsidy_end_date,CN294,0),0)</f>
        <v>0</v>
      </c>
      <c r="CP303" s="4">
        <f>IF($A293&gt;=subsidy_start_date,IF($A304&lt;=subsidy_end_date,CP294,0),0)</f>
        <v>0</v>
      </c>
      <c r="CR303" s="4">
        <f>IF($A293&gt;=subsidy_start_date,IF($A304&lt;=subsidy_end_date,CR294,0),0)</f>
        <v>0</v>
      </c>
      <c r="CT303" s="4">
        <f>IF($A293&gt;=subsidy_start_date,IF($A304&lt;=subsidy_end_date,CT294,0),0)</f>
        <v>0</v>
      </c>
      <c r="CV303" s="4">
        <f>IF($A293&gt;=subsidy_start_date,IF($A304&lt;=subsidy_end_date,CV294,0),0)</f>
        <v>0</v>
      </c>
    </row>
    <row r="304" spans="1:99" s="29" customFormat="1" ht="15" customHeight="1">
      <c r="A304" s="29">
        <f>INDEX($D$103:$AI$103,1,$A302)</f>
      </c>
      <c r="B304" s="8" t="s">
        <v>36</v>
      </c>
      <c r="C304" s="11"/>
      <c r="D304" s="1">
        <f>D303</f>
        <v>0</v>
      </c>
      <c r="E304" s="30"/>
      <c r="F304" s="1">
        <f>F303</f>
        <v>0</v>
      </c>
      <c r="G304" s="30"/>
      <c r="H304" s="1">
        <f>H303</f>
        <v>0</v>
      </c>
      <c r="I304" s="30"/>
      <c r="J304" s="1">
        <f>J303</f>
        <v>0</v>
      </c>
      <c r="K304" s="30"/>
      <c r="L304" s="1">
        <f>L303</f>
        <v>0</v>
      </c>
      <c r="M304" s="30"/>
      <c r="N304" s="1">
        <f>N303</f>
        <v>0</v>
      </c>
      <c r="O304" s="30"/>
      <c r="P304" s="1">
        <f>P303</f>
        <v>0</v>
      </c>
      <c r="Q304" s="30"/>
      <c r="R304" s="1">
        <f>R303</f>
        <v>0</v>
      </c>
      <c r="S304" s="30"/>
      <c r="T304" s="1">
        <f>T303</f>
        <v>0</v>
      </c>
      <c r="U304" s="30"/>
      <c r="V304" s="1">
        <f>V303</f>
        <v>0</v>
      </c>
      <c r="W304" s="30"/>
      <c r="X304" s="1">
        <f>X303</f>
        <v>0</v>
      </c>
      <c r="Y304" s="30"/>
      <c r="Z304" s="1">
        <f>Z303</f>
        <v>0</v>
      </c>
      <c r="AA304" s="30"/>
      <c r="AB304" s="1">
        <f>AB303</f>
        <v>0</v>
      </c>
      <c r="AC304" s="30"/>
      <c r="AD304" s="1">
        <f>AD303</f>
        <v>0</v>
      </c>
      <c r="AE304" s="30"/>
      <c r="AF304" s="1">
        <f>AF303</f>
        <v>0</v>
      </c>
      <c r="AG304" s="30"/>
      <c r="AH304" s="1">
        <f>AH303</f>
        <v>0</v>
      </c>
      <c r="AI304" s="30"/>
      <c r="AJ304" s="1">
        <f>AJ303</f>
        <v>0</v>
      </c>
      <c r="AK304" s="30"/>
      <c r="AL304" s="1">
        <f>AL303</f>
        <v>0</v>
      </c>
      <c r="AM304" s="30"/>
      <c r="AN304" s="1">
        <f>AN303</f>
        <v>0</v>
      </c>
      <c r="AO304" s="30"/>
      <c r="AP304" s="1">
        <f>AP303</f>
        <v>0</v>
      </c>
      <c r="AQ304" s="30"/>
      <c r="AR304" s="1">
        <f>AR303</f>
        <v>0</v>
      </c>
      <c r="AS304" s="30"/>
      <c r="AT304" s="1">
        <f>AT303</f>
        <v>0</v>
      </c>
      <c r="AU304" s="30"/>
      <c r="AV304" s="1">
        <f>AV303</f>
        <v>0</v>
      </c>
      <c r="AW304" s="30"/>
      <c r="AX304" s="1">
        <f>AX303</f>
        <v>0</v>
      </c>
      <c r="AY304" s="30"/>
      <c r="AZ304" s="1">
        <f>AZ303</f>
        <v>0</v>
      </c>
      <c r="BA304" s="30"/>
      <c r="BB304" s="1">
        <f>BB303</f>
        <v>0</v>
      </c>
      <c r="BC304" s="30"/>
      <c r="BD304" s="1">
        <f>BD303</f>
        <v>0</v>
      </c>
      <c r="BE304" s="30"/>
      <c r="BF304" s="1">
        <f>BF303</f>
        <v>0</v>
      </c>
      <c r="BG304" s="30"/>
      <c r="BH304" s="1">
        <f>BH303</f>
        <v>0</v>
      </c>
      <c r="BI304" s="30"/>
      <c r="BJ304" s="1">
        <f>BJ303</f>
        <v>0</v>
      </c>
      <c r="BK304" s="30"/>
      <c r="BL304" s="1">
        <f>BL303</f>
        <v>0</v>
      </c>
      <c r="BM304" s="30"/>
      <c r="BN304" s="1">
        <f>BN303</f>
        <v>0</v>
      </c>
      <c r="BO304" s="30"/>
      <c r="BP304" s="1">
        <f>BP303</f>
        <v>0</v>
      </c>
      <c r="BQ304" s="30"/>
      <c r="BR304" s="1">
        <f>BR303</f>
        <v>0</v>
      </c>
      <c r="BS304" s="30"/>
      <c r="BT304" s="1">
        <f>BT303</f>
        <v>0</v>
      </c>
      <c r="BU304" s="30"/>
      <c r="BV304" s="1">
        <f>BV303</f>
        <v>0</v>
      </c>
      <c r="BW304" s="30"/>
      <c r="BX304" s="1">
        <f>BX303</f>
        <v>0</v>
      </c>
      <c r="BY304" s="30"/>
      <c r="BZ304" s="1">
        <f>BZ303</f>
        <v>0</v>
      </c>
      <c r="CA304" s="5"/>
      <c r="CB304" s="1">
        <f>CB303</f>
        <v>0</v>
      </c>
      <c r="CC304" s="5"/>
      <c r="CD304" s="1">
        <f>CD303</f>
        <v>0</v>
      </c>
      <c r="CE304" s="5"/>
      <c r="CF304" s="1">
        <f>CF303</f>
        <v>0</v>
      </c>
      <c r="CG304" s="5"/>
      <c r="CH304" s="1">
        <f>CH303</f>
        <v>0</v>
      </c>
      <c r="CI304" s="5"/>
      <c r="CJ304" s="1">
        <f>CJ303</f>
        <v>0</v>
      </c>
      <c r="CK304" s="5"/>
      <c r="CL304" s="1">
        <f>CL303</f>
        <v>0</v>
      </c>
      <c r="CM304" s="5"/>
      <c r="CN304" s="1">
        <f>CN303</f>
        <v>0</v>
      </c>
      <c r="CO304" s="5"/>
      <c r="CP304" s="1">
        <f>CP303</f>
        <v>0</v>
      </c>
      <c r="CQ304" s="5"/>
      <c r="CR304" s="1">
        <f>CR303</f>
        <v>0</v>
      </c>
      <c r="CS304" s="5"/>
      <c r="CT304" s="1">
        <f>CT303</f>
        <v>0</v>
      </c>
      <c r="CU304" s="5"/>
    </row>
    <row r="305" spans="2:98" s="29" customFormat="1" ht="6" customHeight="1">
      <c r="B305" s="11"/>
      <c r="C305" s="11"/>
      <c r="D305" s="11"/>
      <c r="F305" s="11"/>
      <c r="H305" s="11"/>
      <c r="J305" s="11"/>
      <c r="L305" s="11"/>
      <c r="N305" s="11"/>
      <c r="P305" s="11"/>
      <c r="R305" s="11"/>
      <c r="T305" s="11"/>
      <c r="V305" s="11"/>
      <c r="X305" s="11"/>
      <c r="Z305" s="11"/>
      <c r="AB305" s="11"/>
      <c r="AD305" s="11"/>
      <c r="AF305" s="11"/>
      <c r="AH305" s="11"/>
      <c r="AJ305" s="11"/>
      <c r="AL305" s="11"/>
      <c r="AN305" s="11"/>
      <c r="AP305" s="11"/>
      <c r="AR305" s="11"/>
      <c r="AT305" s="11"/>
      <c r="AV305" s="11"/>
      <c r="AX305" s="11"/>
      <c r="AZ305" s="11"/>
      <c r="BB305" s="11"/>
      <c r="BD305" s="11"/>
      <c r="BF305" s="11"/>
      <c r="BH305" s="11"/>
      <c r="BJ305" s="11"/>
      <c r="BL305" s="11"/>
      <c r="BN305" s="11"/>
      <c r="BP305" s="11"/>
      <c r="BR305" s="11"/>
      <c r="BT305" s="11"/>
      <c r="BV305" s="11"/>
      <c r="BX305" s="11"/>
      <c r="BZ305" s="11"/>
      <c r="CB305" s="11"/>
      <c r="CD305" s="11"/>
      <c r="CF305" s="11"/>
      <c r="CH305" s="11"/>
      <c r="CJ305" s="11"/>
      <c r="CL305" s="11"/>
      <c r="CN305" s="11"/>
      <c r="CP305" s="11"/>
      <c r="CR305" s="11"/>
      <c r="CT305" s="11"/>
    </row>
    <row r="306" spans="2:99" s="29" customFormat="1" ht="15" customHeight="1">
      <c r="B306" s="8" t="s">
        <v>24</v>
      </c>
      <c r="C306" s="11"/>
      <c r="D306" s="17">
        <f>IF(($A304&lt;subsidy_start_date)+($A303&gt;subsidy_end_date),0,D298)</f>
        <v>0</v>
      </c>
      <c r="E306" s="30"/>
      <c r="F306" s="17">
        <f>IF(($A304&lt;subsidy_start_date)+($A303&gt;subsidy_end_date),0,F298)</f>
        <v>0</v>
      </c>
      <c r="G306" s="30"/>
      <c r="H306" s="17">
        <f>IF(($A304&lt;subsidy_start_date)+($A303&gt;subsidy_end_date),0,H298)</f>
        <v>0</v>
      </c>
      <c r="I306" s="30"/>
      <c r="J306" s="17">
        <f>IF(($A304&lt;subsidy_start_date)+($A303&gt;subsidy_end_date),0,J298)</f>
        <v>0</v>
      </c>
      <c r="K306" s="30"/>
      <c r="L306" s="17">
        <f>IF(($A304&lt;subsidy_start_date)+($A303&gt;subsidy_end_date),0,L298)</f>
        <v>0</v>
      </c>
      <c r="M306" s="30"/>
      <c r="N306" s="17">
        <f>IF(($A304&lt;subsidy_start_date)+($A303&gt;subsidy_end_date),0,N298)</f>
        <v>0</v>
      </c>
      <c r="O306" s="30"/>
      <c r="P306" s="17">
        <f>IF(($A304&lt;subsidy_start_date)+($A303&gt;subsidy_end_date),0,P298)</f>
        <v>0</v>
      </c>
      <c r="Q306" s="30"/>
      <c r="R306" s="17">
        <f>IF(($A304&lt;subsidy_start_date)+($A303&gt;subsidy_end_date),0,R298)</f>
        <v>0</v>
      </c>
      <c r="S306" s="30"/>
      <c r="T306" s="17">
        <f>IF(($A304&lt;subsidy_start_date)+($A303&gt;subsidy_end_date),0,T298)</f>
        <v>0</v>
      </c>
      <c r="U306" s="30"/>
      <c r="V306" s="17">
        <f>IF(($A304&lt;subsidy_start_date)+($A303&gt;subsidy_end_date),0,V298)</f>
        <v>0</v>
      </c>
      <c r="W306" s="30"/>
      <c r="X306" s="17">
        <f>IF(($A304&lt;subsidy_start_date)+($A303&gt;subsidy_end_date),0,X298)</f>
        <v>0</v>
      </c>
      <c r="Y306" s="30"/>
      <c r="Z306" s="17">
        <f>IF(($A304&lt;subsidy_start_date)+($A303&gt;subsidy_end_date),0,Z298)</f>
        <v>0</v>
      </c>
      <c r="AA306" s="30"/>
      <c r="AB306" s="17">
        <f>IF(($A304&lt;subsidy_start_date)+($A303&gt;subsidy_end_date),0,AB298)</f>
        <v>0</v>
      </c>
      <c r="AC306" s="30"/>
      <c r="AD306" s="17">
        <f>IF(($A304&lt;subsidy_start_date)+($A303&gt;subsidy_end_date),0,AD298)</f>
        <v>0</v>
      </c>
      <c r="AE306" s="30"/>
      <c r="AF306" s="17">
        <f>IF(($A304&lt;subsidy_start_date)+($A303&gt;subsidy_end_date),0,AF298)</f>
        <v>0</v>
      </c>
      <c r="AG306" s="30"/>
      <c r="AH306" s="17">
        <f>IF(($A304&lt;subsidy_start_date)+($A303&gt;subsidy_end_date),0,AH298)</f>
        <v>0</v>
      </c>
      <c r="AI306" s="30"/>
      <c r="AJ306" s="17">
        <f>IF(($A304&lt;subsidy_start_date)+($A303&gt;subsidy_end_date),0,AJ298)</f>
        <v>0</v>
      </c>
      <c r="AK306" s="30"/>
      <c r="AL306" s="17">
        <f>IF(($A304&lt;subsidy_start_date)+($A303&gt;subsidy_end_date),0,AL298)</f>
        <v>0</v>
      </c>
      <c r="AM306" s="30"/>
      <c r="AN306" s="17">
        <f>IF(($A304&lt;subsidy_start_date)+($A303&gt;subsidy_end_date),0,AN298)</f>
        <v>0</v>
      </c>
      <c r="AO306" s="30"/>
      <c r="AP306" s="17">
        <f>IF(($A304&lt;subsidy_start_date)+($A303&gt;subsidy_end_date),0,AP298)</f>
        <v>0</v>
      </c>
      <c r="AQ306" s="30"/>
      <c r="AR306" s="17">
        <f>IF(($A304&lt;subsidy_start_date)+($A303&gt;subsidy_end_date),0,AR298)</f>
        <v>0</v>
      </c>
      <c r="AS306" s="30"/>
      <c r="AT306" s="17">
        <f>IF(($A304&lt;subsidy_start_date)+($A303&gt;subsidy_end_date),0,AT298)</f>
        <v>0</v>
      </c>
      <c r="AU306" s="30"/>
      <c r="AV306" s="17">
        <f>IF(($A304&lt;subsidy_start_date)+($A303&gt;subsidy_end_date),0,AV298)</f>
        <v>0</v>
      </c>
      <c r="AW306" s="30"/>
      <c r="AX306" s="17">
        <f>IF(($A304&lt;subsidy_start_date)+($A303&gt;subsidy_end_date),0,AX298)</f>
        <v>0</v>
      </c>
      <c r="AY306" s="30"/>
      <c r="AZ306" s="17">
        <f>IF(($A304&lt;subsidy_start_date)+($A303&gt;subsidy_end_date),0,AZ298)</f>
        <v>0</v>
      </c>
      <c r="BA306" s="30"/>
      <c r="BB306" s="17">
        <f>IF(($A304&lt;subsidy_start_date)+($A303&gt;subsidy_end_date),0,BB298)</f>
        <v>0</v>
      </c>
      <c r="BC306" s="30"/>
      <c r="BD306" s="17">
        <f>IF(($A304&lt;subsidy_start_date)+($A303&gt;subsidy_end_date),0,BD298)</f>
        <v>0</v>
      </c>
      <c r="BE306" s="30"/>
      <c r="BF306" s="17">
        <f>IF(($A304&lt;subsidy_start_date)+($A303&gt;subsidy_end_date),0,BF298)</f>
        <v>0</v>
      </c>
      <c r="BG306" s="30"/>
      <c r="BH306" s="17">
        <f>IF(($A304&lt;subsidy_start_date)+($A303&gt;subsidy_end_date),0,BH298)</f>
        <v>0</v>
      </c>
      <c r="BI306" s="30"/>
      <c r="BJ306" s="17">
        <f>IF(($A304&lt;subsidy_start_date)+($A303&gt;subsidy_end_date),0,BJ298)</f>
        <v>0</v>
      </c>
      <c r="BK306" s="30"/>
      <c r="BL306" s="17">
        <f>IF(($A304&lt;subsidy_start_date)+($A303&gt;subsidy_end_date),0,BL298)</f>
        <v>0</v>
      </c>
      <c r="BM306" s="30"/>
      <c r="BN306" s="17">
        <f>IF(($A304&lt;subsidy_start_date)+($A303&gt;subsidy_end_date),0,BN298)</f>
        <v>0</v>
      </c>
      <c r="BO306" s="30"/>
      <c r="BP306" s="17">
        <f>IF(($A304&lt;subsidy_start_date)+($A303&gt;subsidy_end_date),0,BP298)</f>
        <v>0</v>
      </c>
      <c r="BQ306" s="30"/>
      <c r="BR306" s="17">
        <f>IF(($A304&lt;subsidy_start_date)+($A303&gt;subsidy_end_date),0,BR298)</f>
        <v>0</v>
      </c>
      <c r="BS306" s="30"/>
      <c r="BT306" s="17">
        <f>IF(($A304&lt;subsidy_start_date)+($A303&gt;subsidy_end_date),0,BT298)</f>
        <v>0</v>
      </c>
      <c r="BU306" s="30"/>
      <c r="BV306" s="17">
        <f>IF(($A304&lt;subsidy_start_date)+($A303&gt;subsidy_end_date),0,BV298)</f>
        <v>0</v>
      </c>
      <c r="BW306" s="30"/>
      <c r="BX306" s="17">
        <f>IF(($A304&lt;subsidy_start_date)+($A303&gt;subsidy_end_date),0,BX298)</f>
        <v>0</v>
      </c>
      <c r="BY306" s="30"/>
      <c r="BZ306" s="17">
        <f>IF(($A304&lt;subsidy_start_date)+($A303&gt;subsidy_end_date),0,BZ298)</f>
        <v>0</v>
      </c>
      <c r="CA306" s="5"/>
      <c r="CB306" s="17">
        <f>IF(($A304&lt;subsidy_start_date)+($A303&gt;subsidy_end_date),0,CB298)</f>
        <v>0</v>
      </c>
      <c r="CC306" s="5"/>
      <c r="CD306" s="17">
        <f>IF(($A304&lt;subsidy_start_date)+($A303&gt;subsidy_end_date),0,CD298)</f>
        <v>0</v>
      </c>
      <c r="CE306" s="5"/>
      <c r="CF306" s="17">
        <f>IF(($A304&lt;subsidy_start_date)+($A303&gt;subsidy_end_date),0,CF298)</f>
        <v>0</v>
      </c>
      <c r="CG306" s="5"/>
      <c r="CH306" s="17">
        <f>IF(($A304&lt;subsidy_start_date)+($A303&gt;subsidy_end_date),0,CH298)</f>
        <v>0</v>
      </c>
      <c r="CI306" s="5"/>
      <c r="CJ306" s="17">
        <f>IF(($A304&lt;subsidy_start_date)+($A303&gt;subsidy_end_date),0,CJ298)</f>
        <v>0</v>
      </c>
      <c r="CK306" s="5"/>
      <c r="CL306" s="17">
        <f>IF(($A304&lt;subsidy_start_date)+($A303&gt;subsidy_end_date),0,CL298)</f>
        <v>0</v>
      </c>
      <c r="CM306" s="5"/>
      <c r="CN306" s="17">
        <f>IF(($A304&lt;subsidy_start_date)+($A303&gt;subsidy_end_date),0,CN298)</f>
        <v>0</v>
      </c>
      <c r="CO306" s="5"/>
      <c r="CP306" s="17">
        <f>IF(($A304&lt;subsidy_start_date)+($A303&gt;subsidy_end_date),0,CP298)</f>
        <v>0</v>
      </c>
      <c r="CQ306" s="5"/>
      <c r="CR306" s="17">
        <f>IF(($A304&lt;subsidy_start_date)+($A303&gt;subsidy_end_date),0,CR298)</f>
        <v>0</v>
      </c>
      <c r="CS306" s="5"/>
      <c r="CT306" s="17">
        <f>IF(($A304&lt;subsidy_start_date)+($A303&gt;subsidy_end_date),0,CT298)</f>
        <v>0</v>
      </c>
      <c r="CU306" s="5"/>
    </row>
    <row r="307" spans="2:99" s="29" customFormat="1" ht="15" customHeight="1">
      <c r="B307" s="7" t="s">
        <v>34</v>
      </c>
      <c r="C307" s="11"/>
      <c r="D307" s="17">
        <f>-MIN(D306,D304*subsidy_rate)</f>
        <v>0</v>
      </c>
      <c r="E307" s="30"/>
      <c r="F307" s="17">
        <f>-MIN(F306,F304*subsidy_rate)</f>
        <v>0</v>
      </c>
      <c r="G307" s="30"/>
      <c r="H307" s="17">
        <f>-MIN(H306,H304*subsidy_rate)</f>
        <v>0</v>
      </c>
      <c r="I307" s="30"/>
      <c r="J307" s="17">
        <f>-MIN(J306,J304*subsidy_rate)</f>
        <v>0</v>
      </c>
      <c r="K307" s="30"/>
      <c r="L307" s="17">
        <f>-MIN(L306,L304*subsidy_rate)</f>
        <v>0</v>
      </c>
      <c r="M307" s="30"/>
      <c r="N307" s="17">
        <f>-MIN(N306,N304*subsidy_rate)</f>
        <v>0</v>
      </c>
      <c r="O307" s="30"/>
      <c r="P307" s="17">
        <f>-MIN(P306,P304*subsidy_rate)</f>
        <v>0</v>
      </c>
      <c r="Q307" s="30"/>
      <c r="R307" s="17">
        <f>-MIN(R306,R304*subsidy_rate)</f>
        <v>0</v>
      </c>
      <c r="S307" s="30"/>
      <c r="T307" s="17">
        <f>-MIN(T306,T304*subsidy_rate)</f>
        <v>0</v>
      </c>
      <c r="U307" s="30"/>
      <c r="V307" s="17">
        <f>-MIN(V306,V304*subsidy_rate)</f>
        <v>0</v>
      </c>
      <c r="W307" s="30"/>
      <c r="X307" s="17">
        <f>-MIN(X306,X304*subsidy_rate)</f>
        <v>0</v>
      </c>
      <c r="Y307" s="30"/>
      <c r="Z307" s="17">
        <f>-MIN(Z306,Z304*subsidy_rate)</f>
        <v>0</v>
      </c>
      <c r="AA307" s="30"/>
      <c r="AB307" s="17">
        <f>-MIN(AB306,AB304*subsidy_rate)</f>
        <v>0</v>
      </c>
      <c r="AC307" s="30"/>
      <c r="AD307" s="17">
        <f>-MIN(AD306,AD304*subsidy_rate)</f>
        <v>0</v>
      </c>
      <c r="AE307" s="30"/>
      <c r="AF307" s="17">
        <f>-MIN(AF306,AF304*subsidy_rate)</f>
        <v>0</v>
      </c>
      <c r="AG307" s="30"/>
      <c r="AH307" s="17">
        <f>-MIN(AH306,AH304*subsidy_rate)</f>
        <v>0</v>
      </c>
      <c r="AI307" s="30"/>
      <c r="AJ307" s="17">
        <f>-MIN(AJ306,AJ304*subsidy_rate)</f>
        <v>0</v>
      </c>
      <c r="AK307" s="30"/>
      <c r="AL307" s="17">
        <f>-MIN(AL306,AL304*subsidy_rate)</f>
        <v>0</v>
      </c>
      <c r="AM307" s="30"/>
      <c r="AN307" s="17">
        <f>-MIN(AN306,AN304*subsidy_rate)</f>
        <v>0</v>
      </c>
      <c r="AO307" s="30"/>
      <c r="AP307" s="17">
        <f>-MIN(AP306,AP304*subsidy_rate)</f>
        <v>0</v>
      </c>
      <c r="AQ307" s="30"/>
      <c r="AR307" s="17">
        <f>-MIN(AR306,AR304*subsidy_rate)</f>
        <v>0</v>
      </c>
      <c r="AS307" s="30"/>
      <c r="AT307" s="17">
        <f>-MIN(AT306,AT304*subsidy_rate)</f>
        <v>0</v>
      </c>
      <c r="AU307" s="30"/>
      <c r="AV307" s="17">
        <f>-MIN(AV306,AV304*subsidy_rate)</f>
        <v>0</v>
      </c>
      <c r="AW307" s="30"/>
      <c r="AX307" s="17">
        <f>-MIN(AX306,AX304*subsidy_rate)</f>
        <v>0</v>
      </c>
      <c r="AY307" s="30"/>
      <c r="AZ307" s="17">
        <f>-MIN(AZ306,AZ304*subsidy_rate)</f>
        <v>0</v>
      </c>
      <c r="BA307" s="30"/>
      <c r="BB307" s="17">
        <f>-MIN(BB306,BB304*subsidy_rate)</f>
        <v>0</v>
      </c>
      <c r="BC307" s="30"/>
      <c r="BD307" s="17">
        <f>-MIN(BD306,BD304*subsidy_rate)</f>
        <v>0</v>
      </c>
      <c r="BE307" s="30"/>
      <c r="BF307" s="17">
        <f>-MIN(BF306,BF304*subsidy_rate)</f>
        <v>0</v>
      </c>
      <c r="BG307" s="30"/>
      <c r="BH307" s="17">
        <f>-MIN(BH306,BH304*subsidy_rate)</f>
        <v>0</v>
      </c>
      <c r="BI307" s="30"/>
      <c r="BJ307" s="17">
        <f>-MIN(BJ306,BJ304*subsidy_rate)</f>
        <v>0</v>
      </c>
      <c r="BK307" s="30"/>
      <c r="BL307" s="17">
        <f>-MIN(BL306,BL304*subsidy_rate)</f>
        <v>0</v>
      </c>
      <c r="BM307" s="30"/>
      <c r="BN307" s="17">
        <f>-MIN(BN306,BN304*subsidy_rate)</f>
        <v>0</v>
      </c>
      <c r="BO307" s="30"/>
      <c r="BP307" s="17">
        <f>-MIN(BP306,BP304*subsidy_rate)</f>
        <v>0</v>
      </c>
      <c r="BQ307" s="30"/>
      <c r="BR307" s="17">
        <f>-MIN(BR306,BR304*subsidy_rate)</f>
        <v>0</v>
      </c>
      <c r="BS307" s="30"/>
      <c r="BT307" s="17">
        <f>-MIN(BT306,BT304*subsidy_rate)</f>
        <v>0</v>
      </c>
      <c r="BU307" s="30"/>
      <c r="BV307" s="17">
        <f>-MIN(BV306,BV304*subsidy_rate)</f>
        <v>0</v>
      </c>
      <c r="BW307" s="30"/>
      <c r="BX307" s="17">
        <f>-MIN(BX306,BX304*subsidy_rate)</f>
        <v>0</v>
      </c>
      <c r="BY307" s="30"/>
      <c r="BZ307" s="17">
        <f>-MIN(BZ306,BZ304*subsidy_rate)</f>
        <v>0</v>
      </c>
      <c r="CA307" s="5"/>
      <c r="CB307" s="17">
        <f>-MIN(CB306,CB304*subsidy_rate)</f>
        <v>0</v>
      </c>
      <c r="CC307" s="5"/>
      <c r="CD307" s="17">
        <f>-MIN(CD306,CD304*subsidy_rate)</f>
        <v>0</v>
      </c>
      <c r="CE307" s="5"/>
      <c r="CF307" s="17">
        <f>-MIN(CF306,CF304*subsidy_rate)</f>
        <v>0</v>
      </c>
      <c r="CG307" s="5"/>
      <c r="CH307" s="17">
        <f>-MIN(CH306,CH304*subsidy_rate)</f>
        <v>0</v>
      </c>
      <c r="CI307" s="5"/>
      <c r="CJ307" s="17">
        <f>-MIN(CJ306,CJ304*subsidy_rate)</f>
        <v>0</v>
      </c>
      <c r="CK307" s="5"/>
      <c r="CL307" s="17">
        <f>-MIN(CL306,CL304*subsidy_rate)</f>
        <v>0</v>
      </c>
      <c r="CM307" s="5"/>
      <c r="CN307" s="17">
        <f>-MIN(CN306,CN304*subsidy_rate)</f>
        <v>0</v>
      </c>
      <c r="CO307" s="5"/>
      <c r="CP307" s="17">
        <f>-MIN(CP306,CP304*subsidy_rate)</f>
        <v>0</v>
      </c>
      <c r="CQ307" s="5"/>
      <c r="CR307" s="17">
        <f>-MIN(CR306,CR304*subsidy_rate)</f>
        <v>0</v>
      </c>
      <c r="CS307" s="5"/>
      <c r="CT307" s="17">
        <f>-MIN(CT306,CT304*subsidy_rate)</f>
        <v>0</v>
      </c>
      <c r="CU307" s="5"/>
    </row>
    <row r="308" spans="2:99" s="29" customFormat="1" ht="15" customHeight="1">
      <c r="B308" s="8" t="str">
        <f>IF(A304&gt;=subsidy_end_date,"Wage subsidy expired","Wage subsidy available next period")</f>
        <v>Wage subsidy expired</v>
      </c>
      <c r="C308" s="11"/>
      <c r="D308" s="17">
        <f>D306+D307</f>
        <v>0</v>
      </c>
      <c r="E308" s="30"/>
      <c r="F308" s="17">
        <f>F306+F307</f>
        <v>0</v>
      </c>
      <c r="G308" s="30"/>
      <c r="H308" s="17">
        <f>H306+H307</f>
        <v>0</v>
      </c>
      <c r="I308" s="30"/>
      <c r="J308" s="17">
        <f>J306+J307</f>
        <v>0</v>
      </c>
      <c r="K308" s="30"/>
      <c r="L308" s="17">
        <f>L306+L307</f>
        <v>0</v>
      </c>
      <c r="M308" s="30"/>
      <c r="N308" s="17">
        <f>N306+N307</f>
        <v>0</v>
      </c>
      <c r="O308" s="30"/>
      <c r="P308" s="17">
        <f>P306+P307</f>
        <v>0</v>
      </c>
      <c r="Q308" s="30"/>
      <c r="R308" s="17">
        <f>R306+R307</f>
        <v>0</v>
      </c>
      <c r="S308" s="30"/>
      <c r="T308" s="17">
        <f>T306+T307</f>
        <v>0</v>
      </c>
      <c r="U308" s="30"/>
      <c r="V308" s="17">
        <f>V306+V307</f>
        <v>0</v>
      </c>
      <c r="W308" s="30"/>
      <c r="X308" s="17">
        <f>X306+X307</f>
        <v>0</v>
      </c>
      <c r="Y308" s="30"/>
      <c r="Z308" s="17">
        <f>Z306+Z307</f>
        <v>0</v>
      </c>
      <c r="AA308" s="30"/>
      <c r="AB308" s="17">
        <f>AB306+AB307</f>
        <v>0</v>
      </c>
      <c r="AC308" s="30"/>
      <c r="AD308" s="17">
        <f>AD306+AD307</f>
        <v>0</v>
      </c>
      <c r="AE308" s="30"/>
      <c r="AF308" s="17">
        <f>AF306+AF307</f>
        <v>0</v>
      </c>
      <c r="AG308" s="30"/>
      <c r="AH308" s="17">
        <f>AH306+AH307</f>
        <v>0</v>
      </c>
      <c r="AI308" s="30"/>
      <c r="AJ308" s="17">
        <f>AJ306+AJ307</f>
        <v>0</v>
      </c>
      <c r="AK308" s="30"/>
      <c r="AL308" s="17">
        <f>AL306+AL307</f>
        <v>0</v>
      </c>
      <c r="AM308" s="30"/>
      <c r="AN308" s="17">
        <f>AN306+AN307</f>
        <v>0</v>
      </c>
      <c r="AO308" s="30"/>
      <c r="AP308" s="17">
        <f>AP306+AP307</f>
        <v>0</v>
      </c>
      <c r="AQ308" s="30"/>
      <c r="AR308" s="17">
        <f>AR306+AR307</f>
        <v>0</v>
      </c>
      <c r="AS308" s="30"/>
      <c r="AT308" s="17">
        <f>AT306+AT307</f>
        <v>0</v>
      </c>
      <c r="AU308" s="30"/>
      <c r="AV308" s="17">
        <f>AV306+AV307</f>
        <v>0</v>
      </c>
      <c r="AW308" s="30"/>
      <c r="AX308" s="17">
        <f>AX306+AX307</f>
        <v>0</v>
      </c>
      <c r="AY308" s="30"/>
      <c r="AZ308" s="17">
        <f>AZ306+AZ307</f>
        <v>0</v>
      </c>
      <c r="BA308" s="30"/>
      <c r="BB308" s="17">
        <f>BB306+BB307</f>
        <v>0</v>
      </c>
      <c r="BC308" s="30"/>
      <c r="BD308" s="17">
        <f>BD306+BD307</f>
        <v>0</v>
      </c>
      <c r="BE308" s="30"/>
      <c r="BF308" s="17">
        <f>BF306+BF307</f>
        <v>0</v>
      </c>
      <c r="BG308" s="30"/>
      <c r="BH308" s="17">
        <f>BH306+BH307</f>
        <v>0</v>
      </c>
      <c r="BI308" s="30"/>
      <c r="BJ308" s="17">
        <f>BJ306+BJ307</f>
        <v>0</v>
      </c>
      <c r="BK308" s="30"/>
      <c r="BL308" s="17">
        <f>BL306+BL307</f>
        <v>0</v>
      </c>
      <c r="BM308" s="30"/>
      <c r="BN308" s="17">
        <f>BN306+BN307</f>
        <v>0</v>
      </c>
      <c r="BO308" s="30"/>
      <c r="BP308" s="17">
        <f>BP306+BP307</f>
        <v>0</v>
      </c>
      <c r="BQ308" s="30"/>
      <c r="BR308" s="17">
        <f>BR306+BR307</f>
        <v>0</v>
      </c>
      <c r="BS308" s="30"/>
      <c r="BT308" s="17">
        <f>BT306+BT307</f>
        <v>0</v>
      </c>
      <c r="BU308" s="30"/>
      <c r="BV308" s="17">
        <f>BV306+BV307</f>
        <v>0</v>
      </c>
      <c r="BW308" s="30"/>
      <c r="BX308" s="17">
        <f>BX306+BX307</f>
        <v>0</v>
      </c>
      <c r="BY308" s="30"/>
      <c r="BZ308" s="17">
        <f>BZ306+BZ307</f>
        <v>0</v>
      </c>
      <c r="CA308" s="5"/>
      <c r="CB308" s="17">
        <f>CB306+CB307</f>
        <v>0</v>
      </c>
      <c r="CC308" s="5"/>
      <c r="CD308" s="17">
        <f>CD306+CD307</f>
        <v>0</v>
      </c>
      <c r="CE308" s="5"/>
      <c r="CF308" s="17">
        <f>CF306+CF307</f>
        <v>0</v>
      </c>
      <c r="CG308" s="5"/>
      <c r="CH308" s="17">
        <f>CH306+CH307</f>
        <v>0</v>
      </c>
      <c r="CI308" s="5"/>
      <c r="CJ308" s="17">
        <f>CJ306+CJ307</f>
        <v>0</v>
      </c>
      <c r="CK308" s="5"/>
      <c r="CL308" s="17">
        <f>CL306+CL307</f>
        <v>0</v>
      </c>
      <c r="CM308" s="5"/>
      <c r="CN308" s="17">
        <f>CN306+CN307</f>
        <v>0</v>
      </c>
      <c r="CO308" s="5"/>
      <c r="CP308" s="17">
        <f>CP306+CP307</f>
        <v>0</v>
      </c>
      <c r="CQ308" s="5"/>
      <c r="CR308" s="17">
        <f>CR306+CR307</f>
        <v>0</v>
      </c>
      <c r="CS308" s="5"/>
      <c r="CT308" s="17">
        <f>CT306+CT307</f>
        <v>0</v>
      </c>
      <c r="CU308" s="5"/>
    </row>
    <row r="309" spans="2:99" s="29" customFormat="1" ht="15" customHeight="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c r="AA309" s="11"/>
      <c r="AB309" s="11"/>
      <c r="AC309" s="11"/>
      <c r="AD309" s="11"/>
      <c r="AE309" s="11"/>
      <c r="AF309" s="11"/>
      <c r="AG309" s="11"/>
      <c r="AH309" s="11"/>
      <c r="AI309" s="11"/>
      <c r="AJ309" s="11"/>
      <c r="AK309" s="11"/>
      <c r="AL309" s="11"/>
      <c r="AM309" s="11"/>
      <c r="AN309" s="11"/>
      <c r="AO309" s="11"/>
      <c r="AP309" s="11"/>
      <c r="AQ309" s="11"/>
      <c r="AR309" s="11"/>
      <c r="AS309" s="11"/>
      <c r="AT309" s="11"/>
      <c r="AU309" s="11"/>
      <c r="AV309" s="11"/>
      <c r="AW309" s="11"/>
      <c r="AX309" s="11"/>
      <c r="AY309" s="11"/>
      <c r="AZ309" s="11"/>
      <c r="BA309" s="11"/>
      <c r="BB309" s="11"/>
      <c r="BC309" s="11"/>
      <c r="BD309" s="11"/>
      <c r="BE309" s="11"/>
      <c r="BF309" s="11"/>
      <c r="BG309" s="11"/>
      <c r="BH309" s="11"/>
      <c r="BI309" s="11"/>
      <c r="BJ309" s="11"/>
      <c r="BK309" s="11"/>
      <c r="BL309" s="11"/>
      <c r="BM309" s="11"/>
      <c r="BN309" s="11"/>
      <c r="BO309" s="11"/>
      <c r="BP309" s="11"/>
      <c r="BQ309" s="11"/>
      <c r="BR309" s="11"/>
      <c r="BS309" s="11"/>
      <c r="BT309" s="11"/>
      <c r="BU309" s="11"/>
      <c r="BV309" s="11"/>
      <c r="BW309" s="11"/>
      <c r="BX309" s="11"/>
      <c r="BY309" s="11"/>
      <c r="BZ309" s="11"/>
      <c r="CA309" s="11"/>
      <c r="CB309" s="11"/>
      <c r="CC309" s="11"/>
      <c r="CD309" s="11"/>
      <c r="CE309" s="11"/>
      <c r="CF309" s="11"/>
      <c r="CG309" s="11"/>
      <c r="CH309" s="11"/>
      <c r="CI309" s="11"/>
      <c r="CJ309" s="11"/>
      <c r="CK309" s="11"/>
      <c r="CL309" s="11"/>
      <c r="CM309" s="11"/>
      <c r="CN309" s="11"/>
      <c r="CO309" s="11"/>
      <c r="CP309" s="11"/>
      <c r="CQ309" s="11"/>
      <c r="CR309" s="11"/>
      <c r="CS309" s="11"/>
      <c r="CT309" s="11"/>
      <c r="CU309" s="11"/>
    </row>
    <row r="310" s="29" customFormat="1" ht="15" customHeight="1"/>
    <row r="311" s="29" customFormat="1" ht="15" customHeight="1" hidden="1">
      <c r="B311"/>
    </row>
    <row r="312" spans="1:99" s="29" customFormat="1" ht="15" customHeight="1">
      <c r="A312" s="29">
        <f>A302+2</f>
        <v>23</v>
      </c>
      <c r="B312" s="28">
        <f>IF($D$102,TEXT($A313,"mmmm d")&amp;" to "&amp;TEXT($A314,"mmmm d"),"")</f>
      </c>
      <c r="C312" s="11"/>
      <c r="D312" s="33" t="str">
        <f>IF(D$202&lt;&gt;"",D$202,"")</f>
        <v>Employee 1</v>
      </c>
      <c r="E312" s="33"/>
      <c r="F312" s="33">
        <f>IF(F$202&lt;&gt;"",F$202,"")</f>
      </c>
      <c r="G312" s="33"/>
      <c r="H312" s="33">
        <f>IF(H$202&lt;&gt;"",H$202,"")</f>
      </c>
      <c r="I312" s="33"/>
      <c r="J312" s="33">
        <f>IF(J$202&lt;&gt;"",J$202,"")</f>
      </c>
      <c r="K312" s="33"/>
      <c r="L312" s="33">
        <f>IF(L$202&lt;&gt;"",L$202,"")</f>
      </c>
      <c r="M312" s="33"/>
      <c r="N312" s="33">
        <f>IF(N$202&lt;&gt;"",N$202,"")</f>
      </c>
      <c r="O312" s="33"/>
      <c r="P312" s="33">
        <f>IF(P$202&lt;&gt;"",P$202,"")</f>
      </c>
      <c r="Q312" s="33"/>
      <c r="R312" s="33">
        <f>IF(R$202&lt;&gt;"",R$202,"")</f>
      </c>
      <c r="S312" s="33"/>
      <c r="T312" s="33">
        <f>IF(T$202&lt;&gt;"",T$202,"")</f>
      </c>
      <c r="U312" s="33"/>
      <c r="V312" s="33">
        <f>IF(V$202&lt;&gt;"",V$202,"")</f>
      </c>
      <c r="W312" s="33"/>
      <c r="X312" s="33">
        <f>IF(X$202&lt;&gt;"",X$202,"")</f>
      </c>
      <c r="Y312" s="33"/>
      <c r="Z312" s="33">
        <f>IF(Z$202&lt;&gt;"",Z$202,"")</f>
      </c>
      <c r="AA312" s="33"/>
      <c r="AB312" s="33">
        <f>IF(AB$202&lt;&gt;"",AB$202,"")</f>
      </c>
      <c r="AC312" s="33"/>
      <c r="AD312" s="33">
        <f>IF(AD$202&lt;&gt;"",AD$202,"")</f>
      </c>
      <c r="AE312" s="33"/>
      <c r="AF312" s="33">
        <f>IF(AF$202&lt;&gt;"",AF$202,"")</f>
      </c>
      <c r="AG312" s="33"/>
      <c r="AH312" s="33">
        <f>IF(AH$202&lt;&gt;"",AH$202,"")</f>
      </c>
      <c r="AI312" s="33"/>
      <c r="AJ312" s="33">
        <f>IF(AJ$202&lt;&gt;"",AJ$202,"")</f>
      </c>
      <c r="AK312" s="33"/>
      <c r="AL312" s="33">
        <f>IF(AL$202&lt;&gt;"",AL$202,"")</f>
      </c>
      <c r="AM312" s="33"/>
      <c r="AN312" s="33">
        <f>IF(AN$202&lt;&gt;"",AN$202,"")</f>
      </c>
      <c r="AO312" s="33"/>
      <c r="AP312" s="33">
        <f>IF(AP$202&lt;&gt;"",AP$202,"")</f>
      </c>
      <c r="AQ312" s="33"/>
      <c r="AR312" s="33">
        <f>IF(AR$202&lt;&gt;"",AR$202,"")</f>
      </c>
      <c r="AS312" s="33"/>
      <c r="AT312" s="33">
        <f>IF(AT$202&lt;&gt;"",AT$202,"")</f>
      </c>
      <c r="AU312" s="33"/>
      <c r="AV312" s="33">
        <f>IF(AV$202&lt;&gt;"",AV$202,"")</f>
      </c>
      <c r="AW312" s="33"/>
      <c r="AX312" s="33">
        <f>IF(AX$202&lt;&gt;"",AX$202,"")</f>
      </c>
      <c r="AY312" s="33"/>
      <c r="AZ312" s="33">
        <f>IF(AZ$202&lt;&gt;"",AZ$202,"")</f>
      </c>
      <c r="BA312" s="33"/>
      <c r="BB312" s="33">
        <f>IF(BB$202&lt;&gt;"",BB$202,"")</f>
      </c>
      <c r="BC312" s="33"/>
      <c r="BD312" s="33">
        <f>IF(BD$202&lt;&gt;"",BD$202,"")</f>
      </c>
      <c r="BE312" s="33"/>
      <c r="BF312" s="33">
        <f>IF(BF$202&lt;&gt;"",BF$202,"")</f>
      </c>
      <c r="BG312" s="33"/>
      <c r="BH312" s="33">
        <f>IF(BH$202&lt;&gt;"",BH$202,"")</f>
      </c>
      <c r="BI312" s="33"/>
      <c r="BJ312" s="33">
        <f>IF(BJ$202&lt;&gt;"",BJ$202,"")</f>
      </c>
      <c r="BK312" s="33"/>
      <c r="BL312" s="33">
        <f>IF(BL$202&lt;&gt;"",BL$202,"")</f>
      </c>
      <c r="BM312" s="33"/>
      <c r="BN312" s="33">
        <f>IF(BN$202&lt;&gt;"",BN$202,"")</f>
      </c>
      <c r="BO312" s="33"/>
      <c r="BP312" s="33">
        <f>IF(BP$202&lt;&gt;"",BP$202,"")</f>
      </c>
      <c r="BQ312" s="33"/>
      <c r="BR312" s="33">
        <f>IF(BR$202&lt;&gt;"",BR$202,"")</f>
      </c>
      <c r="BS312" s="33"/>
      <c r="BT312" s="33">
        <f>IF(BT$202&lt;&gt;"",BT$202,"")</f>
      </c>
      <c r="BU312" s="33"/>
      <c r="BV312" s="33">
        <f>IF(BV$202&lt;&gt;"",BV$202,"")</f>
      </c>
      <c r="BW312" s="33"/>
      <c r="BX312" s="33">
        <f>IF(BX$202&lt;&gt;"",BX$202,"")</f>
      </c>
      <c r="BY312" s="33"/>
      <c r="BZ312" s="33">
        <f>IF(BZ$202&lt;&gt;"",BZ$202,"")</f>
      </c>
      <c r="CA312" s="33"/>
      <c r="CB312" s="33">
        <f>IF(CB$202&lt;&gt;"",CB$202,"")</f>
      </c>
      <c r="CC312" s="33"/>
      <c r="CD312" s="33">
        <f>IF(CD$202&lt;&gt;"",CD$202,"")</f>
      </c>
      <c r="CE312" s="33"/>
      <c r="CF312" s="33">
        <f>IF(CF$202&lt;&gt;"",CF$202,"")</f>
      </c>
      <c r="CG312" s="33"/>
      <c r="CH312" s="33">
        <f>IF(CH$202&lt;&gt;"",CH$202,"")</f>
      </c>
      <c r="CI312" s="33"/>
      <c r="CJ312" s="33">
        <f>IF(CJ$202&lt;&gt;"",CJ$202,"")</f>
      </c>
      <c r="CK312" s="33"/>
      <c r="CL312" s="33">
        <f>IF(CL$202&lt;&gt;"",CL$202,"")</f>
      </c>
      <c r="CM312" s="33"/>
      <c r="CN312" s="33">
        <f>IF(CN$202&lt;&gt;"",CN$202,"")</f>
      </c>
      <c r="CO312" s="33"/>
      <c r="CP312" s="33">
        <f>IF(CP$202&lt;&gt;"",CP$202,"")</f>
      </c>
      <c r="CQ312" s="33"/>
      <c r="CR312" s="33">
        <f>IF(CR$202&lt;&gt;"",CR$202,"")</f>
      </c>
      <c r="CS312" s="33"/>
      <c r="CT312" s="33">
        <f>IF(CT$202&lt;&gt;"",CT$202,"")</f>
      </c>
      <c r="CU312" s="33"/>
    </row>
    <row r="313" spans="1:100" s="29" customFormat="1" ht="6" customHeight="1">
      <c r="A313" s="29">
        <f>INDEX($D$102:$AI$102,1,$A312)</f>
      </c>
      <c r="B313" s="11"/>
      <c r="C313" s="11"/>
      <c r="D313" s="4">
        <f>IF($A303&gt;=subsidy_start_date,IF($A314&lt;=subsidy_end_date,D304,0),0)</f>
        <v>0</v>
      </c>
      <c r="F313" s="4">
        <f>IF($A303&gt;=subsidy_start_date,IF($A314&lt;=subsidy_end_date,F304,0),0)</f>
        <v>0</v>
      </c>
      <c r="H313" s="4">
        <f>IF($A303&gt;=subsidy_start_date,IF($A314&lt;=subsidy_end_date,H304,0),0)</f>
        <v>0</v>
      </c>
      <c r="J313" s="4">
        <f>IF($A303&gt;=subsidy_start_date,IF($A314&lt;=subsidy_end_date,J304,0),0)</f>
        <v>0</v>
      </c>
      <c r="L313" s="4">
        <f>IF($A303&gt;=subsidy_start_date,IF($A314&lt;=subsidy_end_date,L304,0),0)</f>
        <v>0</v>
      </c>
      <c r="N313" s="4">
        <f>IF($A303&gt;=subsidy_start_date,IF($A314&lt;=subsidy_end_date,N304,0),0)</f>
        <v>0</v>
      </c>
      <c r="P313" s="4">
        <f>IF($A303&gt;=subsidy_start_date,IF($A314&lt;=subsidy_end_date,P304,0),0)</f>
        <v>0</v>
      </c>
      <c r="R313" s="4">
        <f>IF($A303&gt;=subsidy_start_date,IF($A314&lt;=subsidy_end_date,R304,0),0)</f>
        <v>0</v>
      </c>
      <c r="T313" s="4">
        <f>IF($A303&gt;=subsidy_start_date,IF($A314&lt;=subsidy_end_date,T304,0),0)</f>
        <v>0</v>
      </c>
      <c r="V313" s="4">
        <f>IF($A303&gt;=subsidy_start_date,IF($A314&lt;=subsidy_end_date,V304,0),0)</f>
        <v>0</v>
      </c>
      <c r="X313" s="4">
        <f>IF($A303&gt;=subsidy_start_date,IF($A314&lt;=subsidy_end_date,X304,0),0)</f>
        <v>0</v>
      </c>
      <c r="Z313" s="4">
        <f>IF($A303&gt;=subsidy_start_date,IF($A314&lt;=subsidy_end_date,Z304,0),0)</f>
        <v>0</v>
      </c>
      <c r="AB313" s="4">
        <f>IF($A303&gt;=subsidy_start_date,IF($A314&lt;=subsidy_end_date,AB304,0),0)</f>
        <v>0</v>
      </c>
      <c r="AD313" s="4">
        <f>IF($A303&gt;=subsidy_start_date,IF($A314&lt;=subsidy_end_date,AD304,0),0)</f>
        <v>0</v>
      </c>
      <c r="AF313" s="4">
        <f>IF($A303&gt;=subsidy_start_date,IF($A314&lt;=subsidy_end_date,AF304,0),0)</f>
        <v>0</v>
      </c>
      <c r="AH313" s="4">
        <f>IF($A303&gt;=subsidy_start_date,IF($A314&lt;=subsidy_end_date,AH304,0),0)</f>
        <v>0</v>
      </c>
      <c r="AJ313" s="4">
        <f>IF($A303&gt;=subsidy_start_date,IF($A314&lt;=subsidy_end_date,AJ304,0),0)</f>
        <v>0</v>
      </c>
      <c r="AL313" s="4">
        <f>IF($A303&gt;=subsidy_start_date,IF($A314&lt;=subsidy_end_date,AL304,0),0)</f>
        <v>0</v>
      </c>
      <c r="AN313" s="4">
        <f>IF($A303&gt;=subsidy_start_date,IF($A314&lt;=subsidy_end_date,AN304,0),0)</f>
        <v>0</v>
      </c>
      <c r="AP313" s="4">
        <f>IF($A303&gt;=subsidy_start_date,IF($A314&lt;=subsidy_end_date,AP304,0),0)</f>
        <v>0</v>
      </c>
      <c r="AR313" s="4">
        <f>IF($A303&gt;=subsidy_start_date,IF($A314&lt;=subsidy_end_date,AR304,0),0)</f>
        <v>0</v>
      </c>
      <c r="AT313" s="4">
        <f>IF($A303&gt;=subsidy_start_date,IF($A314&lt;=subsidy_end_date,AT304,0),0)</f>
        <v>0</v>
      </c>
      <c r="AV313" s="4">
        <f>IF($A303&gt;=subsidy_start_date,IF($A314&lt;=subsidy_end_date,AV304,0),0)</f>
        <v>0</v>
      </c>
      <c r="AX313" s="4">
        <f>IF($A303&gt;=subsidy_start_date,IF($A314&lt;=subsidy_end_date,AX304,0),0)</f>
        <v>0</v>
      </c>
      <c r="AZ313" s="4">
        <f>IF($A303&gt;=subsidy_start_date,IF($A314&lt;=subsidy_end_date,AZ304,0),0)</f>
        <v>0</v>
      </c>
      <c r="BB313" s="4">
        <f>IF($A303&gt;=subsidy_start_date,IF($A314&lt;=subsidy_end_date,BB304,0),0)</f>
        <v>0</v>
      </c>
      <c r="BD313" s="4">
        <f>IF($A303&gt;=subsidy_start_date,IF($A314&lt;=subsidy_end_date,BD304,0),0)</f>
        <v>0</v>
      </c>
      <c r="BF313" s="4">
        <f>IF($A303&gt;=subsidy_start_date,IF($A314&lt;=subsidy_end_date,BF304,0),0)</f>
        <v>0</v>
      </c>
      <c r="BH313" s="4">
        <f>IF($A303&gt;=subsidy_start_date,IF($A314&lt;=subsidy_end_date,BH304,0),0)</f>
        <v>0</v>
      </c>
      <c r="BJ313" s="4">
        <f>IF($A303&gt;=subsidy_start_date,IF($A314&lt;=subsidy_end_date,BJ304,0),0)</f>
        <v>0</v>
      </c>
      <c r="BL313" s="4">
        <f>IF($A303&gt;=subsidy_start_date,IF($A314&lt;=subsidy_end_date,BL304,0),0)</f>
        <v>0</v>
      </c>
      <c r="BN313" s="4">
        <f>IF($A303&gt;=subsidy_start_date,IF($A314&lt;=subsidy_end_date,BN304,0),0)</f>
        <v>0</v>
      </c>
      <c r="BP313" s="4">
        <f>IF($A303&gt;=subsidy_start_date,IF($A314&lt;=subsidy_end_date,BP304,0),0)</f>
        <v>0</v>
      </c>
      <c r="BR313" s="4">
        <f>IF($A303&gt;=subsidy_start_date,IF($A314&lt;=subsidy_end_date,BR304,0),0)</f>
        <v>0</v>
      </c>
      <c r="BT313" s="4">
        <f>IF($A303&gt;=subsidy_start_date,IF($A314&lt;=subsidy_end_date,BT304,0),0)</f>
        <v>0</v>
      </c>
      <c r="BV313" s="4">
        <f>IF($A303&gt;=subsidy_start_date,IF($A314&lt;=subsidy_end_date,BV304,0),0)</f>
        <v>0</v>
      </c>
      <c r="BX313" s="4">
        <f>IF($A303&gt;=subsidy_start_date,IF($A314&lt;=subsidy_end_date,BX304,0),0)</f>
        <v>0</v>
      </c>
      <c r="BZ313" s="4">
        <f>IF($A303&gt;=subsidy_start_date,IF($A314&lt;=subsidy_end_date,BZ304,0),0)</f>
        <v>0</v>
      </c>
      <c r="CB313" s="4">
        <f>IF($A303&gt;=subsidy_start_date,IF($A314&lt;=subsidy_end_date,CB304,0),0)</f>
        <v>0</v>
      </c>
      <c r="CD313" s="4">
        <f>IF($A303&gt;=subsidy_start_date,IF($A314&lt;=subsidy_end_date,CD304,0),0)</f>
        <v>0</v>
      </c>
      <c r="CF313" s="4">
        <f>IF($A303&gt;=subsidy_start_date,IF($A314&lt;=subsidy_end_date,CF304,0),0)</f>
        <v>0</v>
      </c>
      <c r="CH313" s="4">
        <f>IF($A303&gt;=subsidy_start_date,IF($A314&lt;=subsidy_end_date,CH304,0),0)</f>
        <v>0</v>
      </c>
      <c r="CJ313" s="4">
        <f>IF($A303&gt;=subsidy_start_date,IF($A314&lt;=subsidy_end_date,CJ304,0),0)</f>
        <v>0</v>
      </c>
      <c r="CL313" s="4">
        <f>IF($A303&gt;=subsidy_start_date,IF($A314&lt;=subsidy_end_date,CL304,0),0)</f>
        <v>0</v>
      </c>
      <c r="CN313" s="4">
        <f>IF($A303&gt;=subsidy_start_date,IF($A314&lt;=subsidy_end_date,CN304,0),0)</f>
        <v>0</v>
      </c>
      <c r="CP313" s="4">
        <f>IF($A303&gt;=subsidy_start_date,IF($A314&lt;=subsidy_end_date,CP304,0),0)</f>
        <v>0</v>
      </c>
      <c r="CR313" s="4">
        <f>IF($A303&gt;=subsidy_start_date,IF($A314&lt;=subsidy_end_date,CR304,0),0)</f>
        <v>0</v>
      </c>
      <c r="CT313" s="4">
        <f>IF($A303&gt;=subsidy_start_date,IF($A314&lt;=subsidy_end_date,CT304,0),0)</f>
        <v>0</v>
      </c>
      <c r="CV313" s="4">
        <f>IF($A303&gt;=subsidy_start_date,IF($A314&lt;=subsidy_end_date,CV304,0),0)</f>
        <v>0</v>
      </c>
    </row>
    <row r="314" spans="1:99" s="29" customFormat="1" ht="15" customHeight="1">
      <c r="A314" s="29">
        <f>INDEX($D$103:$AI$103,1,$A312)</f>
      </c>
      <c r="B314" s="8" t="s">
        <v>36</v>
      </c>
      <c r="C314" s="11"/>
      <c r="D314" s="1">
        <f>D313</f>
        <v>0</v>
      </c>
      <c r="E314" s="30"/>
      <c r="F314" s="1">
        <f>F313</f>
        <v>0</v>
      </c>
      <c r="G314" s="30"/>
      <c r="H314" s="1">
        <f>H313</f>
        <v>0</v>
      </c>
      <c r="I314" s="30"/>
      <c r="J314" s="1">
        <f>J313</f>
        <v>0</v>
      </c>
      <c r="K314" s="30"/>
      <c r="L314" s="1">
        <f>L313</f>
        <v>0</v>
      </c>
      <c r="M314" s="30"/>
      <c r="N314" s="1">
        <f>N313</f>
        <v>0</v>
      </c>
      <c r="O314" s="30"/>
      <c r="P314" s="1">
        <f>P313</f>
        <v>0</v>
      </c>
      <c r="Q314" s="30"/>
      <c r="R314" s="1">
        <f>R313</f>
        <v>0</v>
      </c>
      <c r="S314" s="30"/>
      <c r="T314" s="1">
        <f>T313</f>
        <v>0</v>
      </c>
      <c r="U314" s="30"/>
      <c r="V314" s="1">
        <f>V313</f>
        <v>0</v>
      </c>
      <c r="W314" s="30"/>
      <c r="X314" s="1">
        <f>X313</f>
        <v>0</v>
      </c>
      <c r="Y314" s="30"/>
      <c r="Z314" s="1">
        <f>Z313</f>
        <v>0</v>
      </c>
      <c r="AA314" s="30"/>
      <c r="AB314" s="1">
        <f>AB313</f>
        <v>0</v>
      </c>
      <c r="AC314" s="30"/>
      <c r="AD314" s="1">
        <f>AD313</f>
        <v>0</v>
      </c>
      <c r="AE314" s="30"/>
      <c r="AF314" s="1">
        <f>AF313</f>
        <v>0</v>
      </c>
      <c r="AG314" s="30"/>
      <c r="AH314" s="1">
        <f>AH313</f>
        <v>0</v>
      </c>
      <c r="AI314" s="30"/>
      <c r="AJ314" s="1">
        <f>AJ313</f>
        <v>0</v>
      </c>
      <c r="AK314" s="30"/>
      <c r="AL314" s="1">
        <f>AL313</f>
        <v>0</v>
      </c>
      <c r="AM314" s="30"/>
      <c r="AN314" s="1">
        <f>AN313</f>
        <v>0</v>
      </c>
      <c r="AO314" s="30"/>
      <c r="AP314" s="1">
        <f>AP313</f>
        <v>0</v>
      </c>
      <c r="AQ314" s="30"/>
      <c r="AR314" s="1">
        <f>AR313</f>
        <v>0</v>
      </c>
      <c r="AS314" s="30"/>
      <c r="AT314" s="1">
        <f>AT313</f>
        <v>0</v>
      </c>
      <c r="AU314" s="30"/>
      <c r="AV314" s="1">
        <f>AV313</f>
        <v>0</v>
      </c>
      <c r="AW314" s="30"/>
      <c r="AX314" s="1">
        <f>AX313</f>
        <v>0</v>
      </c>
      <c r="AY314" s="30"/>
      <c r="AZ314" s="1">
        <f>AZ313</f>
        <v>0</v>
      </c>
      <c r="BA314" s="30"/>
      <c r="BB314" s="1">
        <f>BB313</f>
        <v>0</v>
      </c>
      <c r="BC314" s="30"/>
      <c r="BD314" s="1">
        <f>BD313</f>
        <v>0</v>
      </c>
      <c r="BE314" s="30"/>
      <c r="BF314" s="1">
        <f>BF313</f>
        <v>0</v>
      </c>
      <c r="BG314" s="30"/>
      <c r="BH314" s="1">
        <f>BH313</f>
        <v>0</v>
      </c>
      <c r="BI314" s="30"/>
      <c r="BJ314" s="1">
        <f>BJ313</f>
        <v>0</v>
      </c>
      <c r="BK314" s="30"/>
      <c r="BL314" s="1">
        <f>BL313</f>
        <v>0</v>
      </c>
      <c r="BM314" s="30"/>
      <c r="BN314" s="1">
        <f>BN313</f>
        <v>0</v>
      </c>
      <c r="BO314" s="30"/>
      <c r="BP314" s="1">
        <f>BP313</f>
        <v>0</v>
      </c>
      <c r="BQ314" s="30"/>
      <c r="BR314" s="1">
        <f>BR313</f>
        <v>0</v>
      </c>
      <c r="BS314" s="30"/>
      <c r="BT314" s="1">
        <f>BT313</f>
        <v>0</v>
      </c>
      <c r="BU314" s="30"/>
      <c r="BV314" s="1">
        <f>BV313</f>
        <v>0</v>
      </c>
      <c r="BW314" s="30"/>
      <c r="BX314" s="1">
        <f>BX313</f>
        <v>0</v>
      </c>
      <c r="BY314" s="30"/>
      <c r="BZ314" s="1">
        <f>BZ313</f>
        <v>0</v>
      </c>
      <c r="CA314" s="5"/>
      <c r="CB314" s="1">
        <f>CB313</f>
        <v>0</v>
      </c>
      <c r="CC314" s="5"/>
      <c r="CD314" s="1">
        <f>CD313</f>
        <v>0</v>
      </c>
      <c r="CE314" s="5"/>
      <c r="CF314" s="1">
        <f>CF313</f>
        <v>0</v>
      </c>
      <c r="CG314" s="5"/>
      <c r="CH314" s="1">
        <f>CH313</f>
        <v>0</v>
      </c>
      <c r="CI314" s="5"/>
      <c r="CJ314" s="1">
        <f>CJ313</f>
        <v>0</v>
      </c>
      <c r="CK314" s="5"/>
      <c r="CL314" s="1">
        <f>CL313</f>
        <v>0</v>
      </c>
      <c r="CM314" s="5"/>
      <c r="CN314" s="1">
        <f>CN313</f>
        <v>0</v>
      </c>
      <c r="CO314" s="5"/>
      <c r="CP314" s="1">
        <f>CP313</f>
        <v>0</v>
      </c>
      <c r="CQ314" s="5"/>
      <c r="CR314" s="1">
        <f>CR313</f>
        <v>0</v>
      </c>
      <c r="CS314" s="5"/>
      <c r="CT314" s="1">
        <f>CT313</f>
        <v>0</v>
      </c>
      <c r="CU314" s="5"/>
    </row>
    <row r="315" spans="2:98" s="29" customFormat="1" ht="6" customHeight="1">
      <c r="B315" s="11"/>
      <c r="C315" s="11"/>
      <c r="D315" s="11"/>
      <c r="F315" s="11"/>
      <c r="H315" s="11"/>
      <c r="J315" s="11"/>
      <c r="L315" s="11"/>
      <c r="N315" s="11"/>
      <c r="P315" s="11"/>
      <c r="R315" s="11"/>
      <c r="T315" s="11"/>
      <c r="V315" s="11"/>
      <c r="X315" s="11"/>
      <c r="Z315" s="11"/>
      <c r="AB315" s="11"/>
      <c r="AD315" s="11"/>
      <c r="AF315" s="11"/>
      <c r="AH315" s="11"/>
      <c r="AJ315" s="11"/>
      <c r="AL315" s="11"/>
      <c r="AN315" s="11"/>
      <c r="AP315" s="11"/>
      <c r="AR315" s="11"/>
      <c r="AT315" s="11"/>
      <c r="AV315" s="11"/>
      <c r="AX315" s="11"/>
      <c r="AZ315" s="11"/>
      <c r="BB315" s="11"/>
      <c r="BD315" s="11"/>
      <c r="BF315" s="11"/>
      <c r="BH315" s="11"/>
      <c r="BJ315" s="11"/>
      <c r="BL315" s="11"/>
      <c r="BN315" s="11"/>
      <c r="BP315" s="11"/>
      <c r="BR315" s="11"/>
      <c r="BT315" s="11"/>
      <c r="BV315" s="11"/>
      <c r="BX315" s="11"/>
      <c r="BZ315" s="11"/>
      <c r="CB315" s="11"/>
      <c r="CD315" s="11"/>
      <c r="CF315" s="11"/>
      <c r="CH315" s="11"/>
      <c r="CJ315" s="11"/>
      <c r="CL315" s="11"/>
      <c r="CN315" s="11"/>
      <c r="CP315" s="11"/>
      <c r="CR315" s="11"/>
      <c r="CT315" s="11"/>
    </row>
    <row r="316" spans="2:99" s="29" customFormat="1" ht="15" customHeight="1">
      <c r="B316" s="8" t="s">
        <v>24</v>
      </c>
      <c r="C316" s="11"/>
      <c r="D316" s="17">
        <f>IF(($A314&lt;subsidy_start_date)+($A313&gt;subsidy_end_date),0,D308)</f>
        <v>0</v>
      </c>
      <c r="E316" s="30"/>
      <c r="F316" s="17">
        <f>IF(($A314&lt;subsidy_start_date)+($A313&gt;subsidy_end_date),0,F308)</f>
        <v>0</v>
      </c>
      <c r="G316" s="30"/>
      <c r="H316" s="17">
        <f>IF(($A314&lt;subsidy_start_date)+($A313&gt;subsidy_end_date),0,H308)</f>
        <v>0</v>
      </c>
      <c r="I316" s="30"/>
      <c r="J316" s="17">
        <f>IF(($A314&lt;subsidy_start_date)+($A313&gt;subsidy_end_date),0,J308)</f>
        <v>0</v>
      </c>
      <c r="K316" s="30"/>
      <c r="L316" s="17">
        <f>IF(($A314&lt;subsidy_start_date)+($A313&gt;subsidy_end_date),0,L308)</f>
        <v>0</v>
      </c>
      <c r="M316" s="30"/>
      <c r="N316" s="17">
        <f>IF(($A314&lt;subsidy_start_date)+($A313&gt;subsidy_end_date),0,N308)</f>
        <v>0</v>
      </c>
      <c r="O316" s="30"/>
      <c r="P316" s="17">
        <f>IF(($A314&lt;subsidy_start_date)+($A313&gt;subsidy_end_date),0,P308)</f>
        <v>0</v>
      </c>
      <c r="Q316" s="30"/>
      <c r="R316" s="17">
        <f>IF(($A314&lt;subsidy_start_date)+($A313&gt;subsidy_end_date),0,R308)</f>
        <v>0</v>
      </c>
      <c r="S316" s="30"/>
      <c r="T316" s="17">
        <f>IF(($A314&lt;subsidy_start_date)+($A313&gt;subsidy_end_date),0,T308)</f>
        <v>0</v>
      </c>
      <c r="U316" s="30"/>
      <c r="V316" s="17">
        <f>IF(($A314&lt;subsidy_start_date)+($A313&gt;subsidy_end_date),0,V308)</f>
        <v>0</v>
      </c>
      <c r="W316" s="30"/>
      <c r="X316" s="17">
        <f>IF(($A314&lt;subsidy_start_date)+($A313&gt;subsidy_end_date),0,X308)</f>
        <v>0</v>
      </c>
      <c r="Y316" s="30"/>
      <c r="Z316" s="17">
        <f>IF(($A314&lt;subsidy_start_date)+($A313&gt;subsidy_end_date),0,Z308)</f>
        <v>0</v>
      </c>
      <c r="AA316" s="30"/>
      <c r="AB316" s="17">
        <f>IF(($A314&lt;subsidy_start_date)+($A313&gt;subsidy_end_date),0,AB308)</f>
        <v>0</v>
      </c>
      <c r="AC316" s="30"/>
      <c r="AD316" s="17">
        <f>IF(($A314&lt;subsidy_start_date)+($A313&gt;subsidy_end_date),0,AD308)</f>
        <v>0</v>
      </c>
      <c r="AE316" s="30"/>
      <c r="AF316" s="17">
        <f>IF(($A314&lt;subsidy_start_date)+($A313&gt;subsidy_end_date),0,AF308)</f>
        <v>0</v>
      </c>
      <c r="AG316" s="30"/>
      <c r="AH316" s="17">
        <f>IF(($A314&lt;subsidy_start_date)+($A313&gt;subsidy_end_date),0,AH308)</f>
        <v>0</v>
      </c>
      <c r="AI316" s="30"/>
      <c r="AJ316" s="17">
        <f>IF(($A314&lt;subsidy_start_date)+($A313&gt;subsidy_end_date),0,AJ308)</f>
        <v>0</v>
      </c>
      <c r="AK316" s="30"/>
      <c r="AL316" s="17">
        <f>IF(($A314&lt;subsidy_start_date)+($A313&gt;subsidy_end_date),0,AL308)</f>
        <v>0</v>
      </c>
      <c r="AM316" s="30"/>
      <c r="AN316" s="17">
        <f>IF(($A314&lt;subsidy_start_date)+($A313&gt;subsidy_end_date),0,AN308)</f>
        <v>0</v>
      </c>
      <c r="AO316" s="30"/>
      <c r="AP316" s="17">
        <f>IF(($A314&lt;subsidy_start_date)+($A313&gt;subsidy_end_date),0,AP308)</f>
        <v>0</v>
      </c>
      <c r="AQ316" s="30"/>
      <c r="AR316" s="17">
        <f>IF(($A314&lt;subsidy_start_date)+($A313&gt;subsidy_end_date),0,AR308)</f>
        <v>0</v>
      </c>
      <c r="AS316" s="30"/>
      <c r="AT316" s="17">
        <f>IF(($A314&lt;subsidy_start_date)+($A313&gt;subsidy_end_date),0,AT308)</f>
        <v>0</v>
      </c>
      <c r="AU316" s="30"/>
      <c r="AV316" s="17">
        <f>IF(($A314&lt;subsidy_start_date)+($A313&gt;subsidy_end_date),0,AV308)</f>
        <v>0</v>
      </c>
      <c r="AW316" s="30"/>
      <c r="AX316" s="17">
        <f>IF(($A314&lt;subsidy_start_date)+($A313&gt;subsidy_end_date),0,AX308)</f>
        <v>0</v>
      </c>
      <c r="AY316" s="30"/>
      <c r="AZ316" s="17">
        <f>IF(($A314&lt;subsidy_start_date)+($A313&gt;subsidy_end_date),0,AZ308)</f>
        <v>0</v>
      </c>
      <c r="BA316" s="30"/>
      <c r="BB316" s="17">
        <f>IF(($A314&lt;subsidy_start_date)+($A313&gt;subsidy_end_date),0,BB308)</f>
        <v>0</v>
      </c>
      <c r="BC316" s="30"/>
      <c r="BD316" s="17">
        <f>IF(($A314&lt;subsidy_start_date)+($A313&gt;subsidy_end_date),0,BD308)</f>
        <v>0</v>
      </c>
      <c r="BE316" s="30"/>
      <c r="BF316" s="17">
        <f>IF(($A314&lt;subsidy_start_date)+($A313&gt;subsidy_end_date),0,BF308)</f>
        <v>0</v>
      </c>
      <c r="BG316" s="30"/>
      <c r="BH316" s="17">
        <f>IF(($A314&lt;subsidy_start_date)+($A313&gt;subsidy_end_date),0,BH308)</f>
        <v>0</v>
      </c>
      <c r="BI316" s="30"/>
      <c r="BJ316" s="17">
        <f>IF(($A314&lt;subsidy_start_date)+($A313&gt;subsidy_end_date),0,BJ308)</f>
        <v>0</v>
      </c>
      <c r="BK316" s="30"/>
      <c r="BL316" s="17">
        <f>IF(($A314&lt;subsidy_start_date)+($A313&gt;subsidy_end_date),0,BL308)</f>
        <v>0</v>
      </c>
      <c r="BM316" s="30"/>
      <c r="BN316" s="17">
        <f>IF(($A314&lt;subsidy_start_date)+($A313&gt;subsidy_end_date),0,BN308)</f>
        <v>0</v>
      </c>
      <c r="BO316" s="30"/>
      <c r="BP316" s="17">
        <f>IF(($A314&lt;subsidy_start_date)+($A313&gt;subsidy_end_date),0,BP308)</f>
        <v>0</v>
      </c>
      <c r="BQ316" s="30"/>
      <c r="BR316" s="17">
        <f>IF(($A314&lt;subsidy_start_date)+($A313&gt;subsidy_end_date),0,BR308)</f>
        <v>0</v>
      </c>
      <c r="BS316" s="30"/>
      <c r="BT316" s="17">
        <f>IF(($A314&lt;subsidy_start_date)+($A313&gt;subsidy_end_date),0,BT308)</f>
        <v>0</v>
      </c>
      <c r="BU316" s="30"/>
      <c r="BV316" s="17">
        <f>IF(($A314&lt;subsidy_start_date)+($A313&gt;subsidy_end_date),0,BV308)</f>
        <v>0</v>
      </c>
      <c r="BW316" s="30"/>
      <c r="BX316" s="17">
        <f>IF(($A314&lt;subsidy_start_date)+($A313&gt;subsidy_end_date),0,BX308)</f>
        <v>0</v>
      </c>
      <c r="BY316" s="30"/>
      <c r="BZ316" s="17">
        <f>IF(($A314&lt;subsidy_start_date)+($A313&gt;subsidy_end_date),0,BZ308)</f>
        <v>0</v>
      </c>
      <c r="CA316" s="5"/>
      <c r="CB316" s="17">
        <f>IF(($A314&lt;subsidy_start_date)+($A313&gt;subsidy_end_date),0,CB308)</f>
        <v>0</v>
      </c>
      <c r="CC316" s="5"/>
      <c r="CD316" s="17">
        <f>IF(($A314&lt;subsidy_start_date)+($A313&gt;subsidy_end_date),0,CD308)</f>
        <v>0</v>
      </c>
      <c r="CE316" s="5"/>
      <c r="CF316" s="17">
        <f>IF(($A314&lt;subsidy_start_date)+($A313&gt;subsidy_end_date),0,CF308)</f>
        <v>0</v>
      </c>
      <c r="CG316" s="5"/>
      <c r="CH316" s="17">
        <f>IF(($A314&lt;subsidy_start_date)+($A313&gt;subsidy_end_date),0,CH308)</f>
        <v>0</v>
      </c>
      <c r="CI316" s="5"/>
      <c r="CJ316" s="17">
        <f>IF(($A314&lt;subsidy_start_date)+($A313&gt;subsidy_end_date),0,CJ308)</f>
        <v>0</v>
      </c>
      <c r="CK316" s="5"/>
      <c r="CL316" s="17">
        <f>IF(($A314&lt;subsidy_start_date)+($A313&gt;subsidy_end_date),0,CL308)</f>
        <v>0</v>
      </c>
      <c r="CM316" s="5"/>
      <c r="CN316" s="17">
        <f>IF(($A314&lt;subsidy_start_date)+($A313&gt;subsidy_end_date),0,CN308)</f>
        <v>0</v>
      </c>
      <c r="CO316" s="5"/>
      <c r="CP316" s="17">
        <f>IF(($A314&lt;subsidy_start_date)+($A313&gt;subsidy_end_date),0,CP308)</f>
        <v>0</v>
      </c>
      <c r="CQ316" s="5"/>
      <c r="CR316" s="17">
        <f>IF(($A314&lt;subsidy_start_date)+($A313&gt;subsidy_end_date),0,CR308)</f>
        <v>0</v>
      </c>
      <c r="CS316" s="5"/>
      <c r="CT316" s="17">
        <f>IF(($A314&lt;subsidy_start_date)+($A313&gt;subsidy_end_date),0,CT308)</f>
        <v>0</v>
      </c>
      <c r="CU316" s="5"/>
    </row>
    <row r="317" spans="2:99" s="29" customFormat="1" ht="15" customHeight="1">
      <c r="B317" s="7" t="s">
        <v>34</v>
      </c>
      <c r="C317" s="11"/>
      <c r="D317" s="17">
        <f>-MIN(D316,D314*subsidy_rate)</f>
        <v>0</v>
      </c>
      <c r="E317" s="30"/>
      <c r="F317" s="17">
        <f>-MIN(F316,F314*subsidy_rate)</f>
        <v>0</v>
      </c>
      <c r="G317" s="30"/>
      <c r="H317" s="17">
        <f>-MIN(H316,H314*subsidy_rate)</f>
        <v>0</v>
      </c>
      <c r="I317" s="30"/>
      <c r="J317" s="17">
        <f>-MIN(J316,J314*subsidy_rate)</f>
        <v>0</v>
      </c>
      <c r="K317" s="30"/>
      <c r="L317" s="17">
        <f>-MIN(L316,L314*subsidy_rate)</f>
        <v>0</v>
      </c>
      <c r="M317" s="30"/>
      <c r="N317" s="17">
        <f>-MIN(N316,N314*subsidy_rate)</f>
        <v>0</v>
      </c>
      <c r="O317" s="30"/>
      <c r="P317" s="17">
        <f>-MIN(P316,P314*subsidy_rate)</f>
        <v>0</v>
      </c>
      <c r="Q317" s="30"/>
      <c r="R317" s="17">
        <f>-MIN(R316,R314*subsidy_rate)</f>
        <v>0</v>
      </c>
      <c r="S317" s="30"/>
      <c r="T317" s="17">
        <f>-MIN(T316,T314*subsidy_rate)</f>
        <v>0</v>
      </c>
      <c r="U317" s="30"/>
      <c r="V317" s="17">
        <f>-MIN(V316,V314*subsidy_rate)</f>
        <v>0</v>
      </c>
      <c r="W317" s="30"/>
      <c r="X317" s="17">
        <f>-MIN(X316,X314*subsidy_rate)</f>
        <v>0</v>
      </c>
      <c r="Y317" s="30"/>
      <c r="Z317" s="17">
        <f>-MIN(Z316,Z314*subsidy_rate)</f>
        <v>0</v>
      </c>
      <c r="AA317" s="30"/>
      <c r="AB317" s="17">
        <f>-MIN(AB316,AB314*subsidy_rate)</f>
        <v>0</v>
      </c>
      <c r="AC317" s="30"/>
      <c r="AD317" s="17">
        <f>-MIN(AD316,AD314*subsidy_rate)</f>
        <v>0</v>
      </c>
      <c r="AE317" s="30"/>
      <c r="AF317" s="17">
        <f>-MIN(AF316,AF314*subsidy_rate)</f>
        <v>0</v>
      </c>
      <c r="AG317" s="30"/>
      <c r="AH317" s="17">
        <f>-MIN(AH316,AH314*subsidy_rate)</f>
        <v>0</v>
      </c>
      <c r="AI317" s="30"/>
      <c r="AJ317" s="17">
        <f>-MIN(AJ316,AJ314*subsidy_rate)</f>
        <v>0</v>
      </c>
      <c r="AK317" s="30"/>
      <c r="AL317" s="17">
        <f>-MIN(AL316,AL314*subsidy_rate)</f>
        <v>0</v>
      </c>
      <c r="AM317" s="30"/>
      <c r="AN317" s="17">
        <f>-MIN(AN316,AN314*subsidy_rate)</f>
        <v>0</v>
      </c>
      <c r="AO317" s="30"/>
      <c r="AP317" s="17">
        <f>-MIN(AP316,AP314*subsidy_rate)</f>
        <v>0</v>
      </c>
      <c r="AQ317" s="30"/>
      <c r="AR317" s="17">
        <f>-MIN(AR316,AR314*subsidy_rate)</f>
        <v>0</v>
      </c>
      <c r="AS317" s="30"/>
      <c r="AT317" s="17">
        <f>-MIN(AT316,AT314*subsidy_rate)</f>
        <v>0</v>
      </c>
      <c r="AU317" s="30"/>
      <c r="AV317" s="17">
        <f>-MIN(AV316,AV314*subsidy_rate)</f>
        <v>0</v>
      </c>
      <c r="AW317" s="30"/>
      <c r="AX317" s="17">
        <f>-MIN(AX316,AX314*subsidy_rate)</f>
        <v>0</v>
      </c>
      <c r="AY317" s="30"/>
      <c r="AZ317" s="17">
        <f>-MIN(AZ316,AZ314*subsidy_rate)</f>
        <v>0</v>
      </c>
      <c r="BA317" s="30"/>
      <c r="BB317" s="17">
        <f>-MIN(BB316,BB314*subsidy_rate)</f>
        <v>0</v>
      </c>
      <c r="BC317" s="30"/>
      <c r="BD317" s="17">
        <f>-MIN(BD316,BD314*subsidy_rate)</f>
        <v>0</v>
      </c>
      <c r="BE317" s="30"/>
      <c r="BF317" s="17">
        <f>-MIN(BF316,BF314*subsidy_rate)</f>
        <v>0</v>
      </c>
      <c r="BG317" s="30"/>
      <c r="BH317" s="17">
        <f>-MIN(BH316,BH314*subsidy_rate)</f>
        <v>0</v>
      </c>
      <c r="BI317" s="30"/>
      <c r="BJ317" s="17">
        <f>-MIN(BJ316,BJ314*subsidy_rate)</f>
        <v>0</v>
      </c>
      <c r="BK317" s="30"/>
      <c r="BL317" s="17">
        <f>-MIN(BL316,BL314*subsidy_rate)</f>
        <v>0</v>
      </c>
      <c r="BM317" s="30"/>
      <c r="BN317" s="17">
        <f>-MIN(BN316,BN314*subsidy_rate)</f>
        <v>0</v>
      </c>
      <c r="BO317" s="30"/>
      <c r="BP317" s="17">
        <f>-MIN(BP316,BP314*subsidy_rate)</f>
        <v>0</v>
      </c>
      <c r="BQ317" s="30"/>
      <c r="BR317" s="17">
        <f>-MIN(BR316,BR314*subsidy_rate)</f>
        <v>0</v>
      </c>
      <c r="BS317" s="30"/>
      <c r="BT317" s="17">
        <f>-MIN(BT316,BT314*subsidy_rate)</f>
        <v>0</v>
      </c>
      <c r="BU317" s="30"/>
      <c r="BV317" s="17">
        <f>-MIN(BV316,BV314*subsidy_rate)</f>
        <v>0</v>
      </c>
      <c r="BW317" s="30"/>
      <c r="BX317" s="17">
        <f>-MIN(BX316,BX314*subsidy_rate)</f>
        <v>0</v>
      </c>
      <c r="BY317" s="30"/>
      <c r="BZ317" s="17">
        <f>-MIN(BZ316,BZ314*subsidy_rate)</f>
        <v>0</v>
      </c>
      <c r="CA317" s="5"/>
      <c r="CB317" s="17">
        <f>-MIN(CB316,CB314*subsidy_rate)</f>
        <v>0</v>
      </c>
      <c r="CC317" s="5"/>
      <c r="CD317" s="17">
        <f>-MIN(CD316,CD314*subsidy_rate)</f>
        <v>0</v>
      </c>
      <c r="CE317" s="5"/>
      <c r="CF317" s="17">
        <f>-MIN(CF316,CF314*subsidy_rate)</f>
        <v>0</v>
      </c>
      <c r="CG317" s="5"/>
      <c r="CH317" s="17">
        <f>-MIN(CH316,CH314*subsidy_rate)</f>
        <v>0</v>
      </c>
      <c r="CI317" s="5"/>
      <c r="CJ317" s="17">
        <f>-MIN(CJ316,CJ314*subsidy_rate)</f>
        <v>0</v>
      </c>
      <c r="CK317" s="5"/>
      <c r="CL317" s="17">
        <f>-MIN(CL316,CL314*subsidy_rate)</f>
        <v>0</v>
      </c>
      <c r="CM317" s="5"/>
      <c r="CN317" s="17">
        <f>-MIN(CN316,CN314*subsidy_rate)</f>
        <v>0</v>
      </c>
      <c r="CO317" s="5"/>
      <c r="CP317" s="17">
        <f>-MIN(CP316,CP314*subsidy_rate)</f>
        <v>0</v>
      </c>
      <c r="CQ317" s="5"/>
      <c r="CR317" s="17">
        <f>-MIN(CR316,CR314*subsidy_rate)</f>
        <v>0</v>
      </c>
      <c r="CS317" s="5"/>
      <c r="CT317" s="17">
        <f>-MIN(CT316,CT314*subsidy_rate)</f>
        <v>0</v>
      </c>
      <c r="CU317" s="5"/>
    </row>
    <row r="318" spans="2:99" s="29" customFormat="1" ht="15" customHeight="1">
      <c r="B318" s="8" t="str">
        <f>IF(A314&gt;=subsidy_end_date,"Wage subsidy expired","Wage subsidy available next period")</f>
        <v>Wage subsidy expired</v>
      </c>
      <c r="C318" s="11"/>
      <c r="D318" s="17">
        <f>D316+D317</f>
        <v>0</v>
      </c>
      <c r="E318" s="30"/>
      <c r="F318" s="17">
        <f>F316+F317</f>
        <v>0</v>
      </c>
      <c r="G318" s="30"/>
      <c r="H318" s="17">
        <f>H316+H317</f>
        <v>0</v>
      </c>
      <c r="I318" s="30"/>
      <c r="J318" s="17">
        <f>J316+J317</f>
        <v>0</v>
      </c>
      <c r="K318" s="30"/>
      <c r="L318" s="17">
        <f>L316+L317</f>
        <v>0</v>
      </c>
      <c r="M318" s="30"/>
      <c r="N318" s="17">
        <f>N316+N317</f>
        <v>0</v>
      </c>
      <c r="O318" s="30"/>
      <c r="P318" s="17">
        <f>P316+P317</f>
        <v>0</v>
      </c>
      <c r="Q318" s="30"/>
      <c r="R318" s="17">
        <f>R316+R317</f>
        <v>0</v>
      </c>
      <c r="S318" s="30"/>
      <c r="T318" s="17">
        <f>T316+T317</f>
        <v>0</v>
      </c>
      <c r="U318" s="30"/>
      <c r="V318" s="17">
        <f>V316+V317</f>
        <v>0</v>
      </c>
      <c r="W318" s="30"/>
      <c r="X318" s="17">
        <f>X316+X317</f>
        <v>0</v>
      </c>
      <c r="Y318" s="30"/>
      <c r="Z318" s="17">
        <f>Z316+Z317</f>
        <v>0</v>
      </c>
      <c r="AA318" s="30"/>
      <c r="AB318" s="17">
        <f>AB316+AB317</f>
        <v>0</v>
      </c>
      <c r="AC318" s="30"/>
      <c r="AD318" s="17">
        <f>AD316+AD317</f>
        <v>0</v>
      </c>
      <c r="AE318" s="30"/>
      <c r="AF318" s="17">
        <f>AF316+AF317</f>
        <v>0</v>
      </c>
      <c r="AG318" s="30"/>
      <c r="AH318" s="17">
        <f>AH316+AH317</f>
        <v>0</v>
      </c>
      <c r="AI318" s="30"/>
      <c r="AJ318" s="17">
        <f>AJ316+AJ317</f>
        <v>0</v>
      </c>
      <c r="AK318" s="30"/>
      <c r="AL318" s="17">
        <f>AL316+AL317</f>
        <v>0</v>
      </c>
      <c r="AM318" s="30"/>
      <c r="AN318" s="17">
        <f>AN316+AN317</f>
        <v>0</v>
      </c>
      <c r="AO318" s="30"/>
      <c r="AP318" s="17">
        <f>AP316+AP317</f>
        <v>0</v>
      </c>
      <c r="AQ318" s="30"/>
      <c r="AR318" s="17">
        <f>AR316+AR317</f>
        <v>0</v>
      </c>
      <c r="AS318" s="30"/>
      <c r="AT318" s="17">
        <f>AT316+AT317</f>
        <v>0</v>
      </c>
      <c r="AU318" s="30"/>
      <c r="AV318" s="17">
        <f>AV316+AV317</f>
        <v>0</v>
      </c>
      <c r="AW318" s="30"/>
      <c r="AX318" s="17">
        <f>AX316+AX317</f>
        <v>0</v>
      </c>
      <c r="AY318" s="30"/>
      <c r="AZ318" s="17">
        <f>AZ316+AZ317</f>
        <v>0</v>
      </c>
      <c r="BA318" s="30"/>
      <c r="BB318" s="17">
        <f>BB316+BB317</f>
        <v>0</v>
      </c>
      <c r="BC318" s="30"/>
      <c r="BD318" s="17">
        <f>BD316+BD317</f>
        <v>0</v>
      </c>
      <c r="BE318" s="30"/>
      <c r="BF318" s="17">
        <f>BF316+BF317</f>
        <v>0</v>
      </c>
      <c r="BG318" s="30"/>
      <c r="BH318" s="17">
        <f>BH316+BH317</f>
        <v>0</v>
      </c>
      <c r="BI318" s="30"/>
      <c r="BJ318" s="17">
        <f>BJ316+BJ317</f>
        <v>0</v>
      </c>
      <c r="BK318" s="30"/>
      <c r="BL318" s="17">
        <f>BL316+BL317</f>
        <v>0</v>
      </c>
      <c r="BM318" s="30"/>
      <c r="BN318" s="17">
        <f>BN316+BN317</f>
        <v>0</v>
      </c>
      <c r="BO318" s="30"/>
      <c r="BP318" s="17">
        <f>BP316+BP317</f>
        <v>0</v>
      </c>
      <c r="BQ318" s="30"/>
      <c r="BR318" s="17">
        <f>BR316+BR317</f>
        <v>0</v>
      </c>
      <c r="BS318" s="30"/>
      <c r="BT318" s="17">
        <f>BT316+BT317</f>
        <v>0</v>
      </c>
      <c r="BU318" s="30"/>
      <c r="BV318" s="17">
        <f>BV316+BV317</f>
        <v>0</v>
      </c>
      <c r="BW318" s="30"/>
      <c r="BX318" s="17">
        <f>BX316+BX317</f>
        <v>0</v>
      </c>
      <c r="BY318" s="30"/>
      <c r="BZ318" s="17">
        <f>BZ316+BZ317</f>
        <v>0</v>
      </c>
      <c r="CA318" s="5"/>
      <c r="CB318" s="17">
        <f>CB316+CB317</f>
        <v>0</v>
      </c>
      <c r="CC318" s="5"/>
      <c r="CD318" s="17">
        <f>CD316+CD317</f>
        <v>0</v>
      </c>
      <c r="CE318" s="5"/>
      <c r="CF318" s="17">
        <f>CF316+CF317</f>
        <v>0</v>
      </c>
      <c r="CG318" s="5"/>
      <c r="CH318" s="17">
        <f>CH316+CH317</f>
        <v>0</v>
      </c>
      <c r="CI318" s="5"/>
      <c r="CJ318" s="17">
        <f>CJ316+CJ317</f>
        <v>0</v>
      </c>
      <c r="CK318" s="5"/>
      <c r="CL318" s="17">
        <f>CL316+CL317</f>
        <v>0</v>
      </c>
      <c r="CM318" s="5"/>
      <c r="CN318" s="17">
        <f>CN316+CN317</f>
        <v>0</v>
      </c>
      <c r="CO318" s="5"/>
      <c r="CP318" s="17">
        <f>CP316+CP317</f>
        <v>0</v>
      </c>
      <c r="CQ318" s="5"/>
      <c r="CR318" s="17">
        <f>CR316+CR317</f>
        <v>0</v>
      </c>
      <c r="CS318" s="5"/>
      <c r="CT318" s="17">
        <f>CT316+CT317</f>
        <v>0</v>
      </c>
      <c r="CU318" s="5"/>
    </row>
    <row r="319" spans="2:99" s="29" customFormat="1" ht="15" customHeight="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c r="AN319" s="11"/>
      <c r="AO319" s="11"/>
      <c r="AP319" s="11"/>
      <c r="AQ319" s="11"/>
      <c r="AR319" s="11"/>
      <c r="AS319" s="11"/>
      <c r="AT319" s="11"/>
      <c r="AU319" s="11"/>
      <c r="AV319" s="11"/>
      <c r="AW319" s="11"/>
      <c r="AX319" s="11"/>
      <c r="AY319" s="11"/>
      <c r="AZ319" s="11"/>
      <c r="BA319" s="11"/>
      <c r="BB319" s="11"/>
      <c r="BC319" s="11"/>
      <c r="BD319" s="11"/>
      <c r="BE319" s="11"/>
      <c r="BF319" s="11"/>
      <c r="BG319" s="11"/>
      <c r="BH319" s="11"/>
      <c r="BI319" s="11"/>
      <c r="BJ319" s="11"/>
      <c r="BK319" s="11"/>
      <c r="BL319" s="11"/>
      <c r="BM319" s="11"/>
      <c r="BN319" s="11"/>
      <c r="BO319" s="11"/>
      <c r="BP319" s="11"/>
      <c r="BQ319" s="11"/>
      <c r="BR319" s="11"/>
      <c r="BS319" s="11"/>
      <c r="BT319" s="11"/>
      <c r="BU319" s="11"/>
      <c r="BV319" s="11"/>
      <c r="BW319" s="11"/>
      <c r="BX319" s="11"/>
      <c r="BY319" s="11"/>
      <c r="BZ319" s="11"/>
      <c r="CA319" s="11"/>
      <c r="CB319" s="11"/>
      <c r="CC319" s="11"/>
      <c r="CD319" s="11"/>
      <c r="CE319" s="11"/>
      <c r="CF319" s="11"/>
      <c r="CG319" s="11"/>
      <c r="CH319" s="11"/>
      <c r="CI319" s="11"/>
      <c r="CJ319" s="11"/>
      <c r="CK319" s="11"/>
      <c r="CL319" s="11"/>
      <c r="CM319" s="11"/>
      <c r="CN319" s="11"/>
      <c r="CO319" s="11"/>
      <c r="CP319" s="11"/>
      <c r="CQ319" s="11"/>
      <c r="CR319" s="11"/>
      <c r="CS319" s="11"/>
      <c r="CT319" s="11"/>
      <c r="CU319" s="11"/>
    </row>
    <row r="320" s="29" customFormat="1" ht="15" customHeight="1"/>
    <row r="321" s="29" customFormat="1" ht="15" customHeight="1" hidden="1">
      <c r="B321"/>
    </row>
    <row r="322" spans="1:99" s="29" customFormat="1" ht="15" customHeight="1">
      <c r="A322" s="29">
        <f>A312+2</f>
        <v>25</v>
      </c>
      <c r="B322" s="28">
        <f>IF($D$102,TEXT($A323,"mmmm d")&amp;" to "&amp;TEXT($A324,"mmmm d"),"")</f>
      </c>
      <c r="C322" s="11"/>
      <c r="D322" s="33" t="str">
        <f>IF(D$202&lt;&gt;"",D$202,"")</f>
        <v>Employee 1</v>
      </c>
      <c r="E322" s="33"/>
      <c r="F322" s="33">
        <f>IF(F$202&lt;&gt;"",F$202,"")</f>
      </c>
      <c r="G322" s="33"/>
      <c r="H322" s="33">
        <f>IF(H$202&lt;&gt;"",H$202,"")</f>
      </c>
      <c r="I322" s="33"/>
      <c r="J322" s="33">
        <f>IF(J$202&lt;&gt;"",J$202,"")</f>
      </c>
      <c r="K322" s="33"/>
      <c r="L322" s="33">
        <f>IF(L$202&lt;&gt;"",L$202,"")</f>
      </c>
      <c r="M322" s="33"/>
      <c r="N322" s="33">
        <f>IF(N$202&lt;&gt;"",N$202,"")</f>
      </c>
      <c r="O322" s="33"/>
      <c r="P322" s="33">
        <f>IF(P$202&lt;&gt;"",P$202,"")</f>
      </c>
      <c r="Q322" s="33"/>
      <c r="R322" s="33">
        <f>IF(R$202&lt;&gt;"",R$202,"")</f>
      </c>
      <c r="S322" s="33"/>
      <c r="T322" s="33">
        <f>IF(T$202&lt;&gt;"",T$202,"")</f>
      </c>
      <c r="U322" s="33"/>
      <c r="V322" s="33">
        <f>IF(V$202&lt;&gt;"",V$202,"")</f>
      </c>
      <c r="W322" s="33"/>
      <c r="X322" s="33">
        <f>IF(X$202&lt;&gt;"",X$202,"")</f>
      </c>
      <c r="Y322" s="33"/>
      <c r="Z322" s="33">
        <f>IF(Z$202&lt;&gt;"",Z$202,"")</f>
      </c>
      <c r="AA322" s="33"/>
      <c r="AB322" s="33">
        <f>IF(AB$202&lt;&gt;"",AB$202,"")</f>
      </c>
      <c r="AC322" s="33"/>
      <c r="AD322" s="33">
        <f>IF(AD$202&lt;&gt;"",AD$202,"")</f>
      </c>
      <c r="AE322" s="33"/>
      <c r="AF322" s="33">
        <f>IF(AF$202&lt;&gt;"",AF$202,"")</f>
      </c>
      <c r="AG322" s="33"/>
      <c r="AH322" s="33">
        <f>IF(AH$202&lt;&gt;"",AH$202,"")</f>
      </c>
      <c r="AI322" s="33"/>
      <c r="AJ322" s="33">
        <f>IF(AJ$202&lt;&gt;"",AJ$202,"")</f>
      </c>
      <c r="AK322" s="33"/>
      <c r="AL322" s="33">
        <f>IF(AL$202&lt;&gt;"",AL$202,"")</f>
      </c>
      <c r="AM322" s="33"/>
      <c r="AN322" s="33">
        <f>IF(AN$202&lt;&gt;"",AN$202,"")</f>
      </c>
      <c r="AO322" s="33"/>
      <c r="AP322" s="33">
        <f>IF(AP$202&lt;&gt;"",AP$202,"")</f>
      </c>
      <c r="AQ322" s="33"/>
      <c r="AR322" s="33">
        <f>IF(AR$202&lt;&gt;"",AR$202,"")</f>
      </c>
      <c r="AS322" s="33"/>
      <c r="AT322" s="33">
        <f>IF(AT$202&lt;&gt;"",AT$202,"")</f>
      </c>
      <c r="AU322" s="33"/>
      <c r="AV322" s="33">
        <f>IF(AV$202&lt;&gt;"",AV$202,"")</f>
      </c>
      <c r="AW322" s="33"/>
      <c r="AX322" s="33">
        <f>IF(AX$202&lt;&gt;"",AX$202,"")</f>
      </c>
      <c r="AY322" s="33"/>
      <c r="AZ322" s="33">
        <f>IF(AZ$202&lt;&gt;"",AZ$202,"")</f>
      </c>
      <c r="BA322" s="33"/>
      <c r="BB322" s="33">
        <f>IF(BB$202&lt;&gt;"",BB$202,"")</f>
      </c>
      <c r="BC322" s="33"/>
      <c r="BD322" s="33">
        <f>IF(BD$202&lt;&gt;"",BD$202,"")</f>
      </c>
      <c r="BE322" s="33"/>
      <c r="BF322" s="33">
        <f>IF(BF$202&lt;&gt;"",BF$202,"")</f>
      </c>
      <c r="BG322" s="33"/>
      <c r="BH322" s="33">
        <f>IF(BH$202&lt;&gt;"",BH$202,"")</f>
      </c>
      <c r="BI322" s="33"/>
      <c r="BJ322" s="33">
        <f>IF(BJ$202&lt;&gt;"",BJ$202,"")</f>
      </c>
      <c r="BK322" s="33"/>
      <c r="BL322" s="33">
        <f>IF(BL$202&lt;&gt;"",BL$202,"")</f>
      </c>
      <c r="BM322" s="33"/>
      <c r="BN322" s="33">
        <f>IF(BN$202&lt;&gt;"",BN$202,"")</f>
      </c>
      <c r="BO322" s="33"/>
      <c r="BP322" s="33">
        <f>IF(BP$202&lt;&gt;"",BP$202,"")</f>
      </c>
      <c r="BQ322" s="33"/>
      <c r="BR322" s="33">
        <f>IF(BR$202&lt;&gt;"",BR$202,"")</f>
      </c>
      <c r="BS322" s="33"/>
      <c r="BT322" s="33">
        <f>IF(BT$202&lt;&gt;"",BT$202,"")</f>
      </c>
      <c r="BU322" s="33"/>
      <c r="BV322" s="33">
        <f>IF(BV$202&lt;&gt;"",BV$202,"")</f>
      </c>
      <c r="BW322" s="33"/>
      <c r="BX322" s="33">
        <f>IF(BX$202&lt;&gt;"",BX$202,"")</f>
      </c>
      <c r="BY322" s="33"/>
      <c r="BZ322" s="33">
        <f>IF(BZ$202&lt;&gt;"",BZ$202,"")</f>
      </c>
      <c r="CA322" s="33"/>
      <c r="CB322" s="33">
        <f>IF(CB$202&lt;&gt;"",CB$202,"")</f>
      </c>
      <c r="CC322" s="33"/>
      <c r="CD322" s="33">
        <f>IF(CD$202&lt;&gt;"",CD$202,"")</f>
      </c>
      <c r="CE322" s="33"/>
      <c r="CF322" s="33">
        <f>IF(CF$202&lt;&gt;"",CF$202,"")</f>
      </c>
      <c r="CG322" s="33"/>
      <c r="CH322" s="33">
        <f>IF(CH$202&lt;&gt;"",CH$202,"")</f>
      </c>
      <c r="CI322" s="33"/>
      <c r="CJ322" s="33">
        <f>IF(CJ$202&lt;&gt;"",CJ$202,"")</f>
      </c>
      <c r="CK322" s="33"/>
      <c r="CL322" s="33">
        <f>IF(CL$202&lt;&gt;"",CL$202,"")</f>
      </c>
      <c r="CM322" s="33"/>
      <c r="CN322" s="33">
        <f>IF(CN$202&lt;&gt;"",CN$202,"")</f>
      </c>
      <c r="CO322" s="33"/>
      <c r="CP322" s="33">
        <f>IF(CP$202&lt;&gt;"",CP$202,"")</f>
      </c>
      <c r="CQ322" s="33"/>
      <c r="CR322" s="33">
        <f>IF(CR$202&lt;&gt;"",CR$202,"")</f>
      </c>
      <c r="CS322" s="33"/>
      <c r="CT322" s="33">
        <f>IF(CT$202&lt;&gt;"",CT$202,"")</f>
      </c>
      <c r="CU322" s="33"/>
    </row>
    <row r="323" spans="1:100" s="29" customFormat="1" ht="6" customHeight="1">
      <c r="A323" s="29">
        <f>INDEX($D$102:$AI$102,1,$A322)</f>
      </c>
      <c r="B323" s="11"/>
      <c r="C323" s="11"/>
      <c r="D323" s="4">
        <f>IF($A313&gt;=subsidy_start_date,IF($A324&lt;=subsidy_end_date,D314,0),0)</f>
        <v>0</v>
      </c>
      <c r="F323" s="4">
        <f>IF($A313&gt;=subsidy_start_date,IF($A324&lt;=subsidy_end_date,F314,0),0)</f>
        <v>0</v>
      </c>
      <c r="H323" s="4">
        <f>IF($A313&gt;=subsidy_start_date,IF($A324&lt;=subsidy_end_date,H314,0),0)</f>
        <v>0</v>
      </c>
      <c r="J323" s="4">
        <f>IF($A313&gt;=subsidy_start_date,IF($A324&lt;=subsidy_end_date,J314,0),0)</f>
        <v>0</v>
      </c>
      <c r="L323" s="4">
        <f>IF($A313&gt;=subsidy_start_date,IF($A324&lt;=subsidy_end_date,L314,0),0)</f>
        <v>0</v>
      </c>
      <c r="N323" s="4">
        <f>IF($A313&gt;=subsidy_start_date,IF($A324&lt;=subsidy_end_date,N314,0),0)</f>
        <v>0</v>
      </c>
      <c r="P323" s="4">
        <f>IF($A313&gt;=subsidy_start_date,IF($A324&lt;=subsidy_end_date,P314,0),0)</f>
        <v>0</v>
      </c>
      <c r="R323" s="4">
        <f>IF($A313&gt;=subsidy_start_date,IF($A324&lt;=subsidy_end_date,R314,0),0)</f>
        <v>0</v>
      </c>
      <c r="T323" s="4">
        <f>IF($A313&gt;=subsidy_start_date,IF($A324&lt;=subsidy_end_date,T314,0),0)</f>
        <v>0</v>
      </c>
      <c r="V323" s="4">
        <f>IF($A313&gt;=subsidy_start_date,IF($A324&lt;=subsidy_end_date,V314,0),0)</f>
        <v>0</v>
      </c>
      <c r="X323" s="4">
        <f>IF($A313&gt;=subsidy_start_date,IF($A324&lt;=subsidy_end_date,X314,0),0)</f>
        <v>0</v>
      </c>
      <c r="Z323" s="4">
        <f>IF($A313&gt;=subsidy_start_date,IF($A324&lt;=subsidy_end_date,Z314,0),0)</f>
        <v>0</v>
      </c>
      <c r="AB323" s="4">
        <f>IF($A313&gt;=subsidy_start_date,IF($A324&lt;=subsidy_end_date,AB314,0),0)</f>
        <v>0</v>
      </c>
      <c r="AD323" s="4">
        <f>IF($A313&gt;=subsidy_start_date,IF($A324&lt;=subsidy_end_date,AD314,0),0)</f>
        <v>0</v>
      </c>
      <c r="AF323" s="4">
        <f>IF($A313&gt;=subsidy_start_date,IF($A324&lt;=subsidy_end_date,AF314,0),0)</f>
        <v>0</v>
      </c>
      <c r="AH323" s="4">
        <f>IF($A313&gt;=subsidy_start_date,IF($A324&lt;=subsidy_end_date,AH314,0),0)</f>
        <v>0</v>
      </c>
      <c r="AJ323" s="4">
        <f>IF($A313&gt;=subsidy_start_date,IF($A324&lt;=subsidy_end_date,AJ314,0),0)</f>
        <v>0</v>
      </c>
      <c r="AL323" s="4">
        <f>IF($A313&gt;=subsidy_start_date,IF($A324&lt;=subsidy_end_date,AL314,0),0)</f>
        <v>0</v>
      </c>
      <c r="AN323" s="4">
        <f>IF($A313&gt;=subsidy_start_date,IF($A324&lt;=subsidy_end_date,AN314,0),0)</f>
        <v>0</v>
      </c>
      <c r="AP323" s="4">
        <f>IF($A313&gt;=subsidy_start_date,IF($A324&lt;=subsidy_end_date,AP314,0),0)</f>
        <v>0</v>
      </c>
      <c r="AR323" s="4">
        <f>IF($A313&gt;=subsidy_start_date,IF($A324&lt;=subsidy_end_date,AR314,0),0)</f>
        <v>0</v>
      </c>
      <c r="AT323" s="4">
        <f>IF($A313&gt;=subsidy_start_date,IF($A324&lt;=subsidy_end_date,AT314,0),0)</f>
        <v>0</v>
      </c>
      <c r="AV323" s="4">
        <f>IF($A313&gt;=subsidy_start_date,IF($A324&lt;=subsidy_end_date,AV314,0),0)</f>
        <v>0</v>
      </c>
      <c r="AX323" s="4">
        <f>IF($A313&gt;=subsidy_start_date,IF($A324&lt;=subsidy_end_date,AX314,0),0)</f>
        <v>0</v>
      </c>
      <c r="AZ323" s="4">
        <f>IF($A313&gt;=subsidy_start_date,IF($A324&lt;=subsidy_end_date,AZ314,0),0)</f>
        <v>0</v>
      </c>
      <c r="BB323" s="4">
        <f>IF($A313&gt;=subsidy_start_date,IF($A324&lt;=subsidy_end_date,BB314,0),0)</f>
        <v>0</v>
      </c>
      <c r="BD323" s="4">
        <f>IF($A313&gt;=subsidy_start_date,IF($A324&lt;=subsidy_end_date,BD314,0),0)</f>
        <v>0</v>
      </c>
      <c r="BF323" s="4">
        <f>IF($A313&gt;=subsidy_start_date,IF($A324&lt;=subsidy_end_date,BF314,0),0)</f>
        <v>0</v>
      </c>
      <c r="BH323" s="4">
        <f>IF($A313&gt;=subsidy_start_date,IF($A324&lt;=subsidy_end_date,BH314,0),0)</f>
        <v>0</v>
      </c>
      <c r="BJ323" s="4">
        <f>IF($A313&gt;=subsidy_start_date,IF($A324&lt;=subsidy_end_date,BJ314,0),0)</f>
        <v>0</v>
      </c>
      <c r="BL323" s="4">
        <f>IF($A313&gt;=subsidy_start_date,IF($A324&lt;=subsidy_end_date,BL314,0),0)</f>
        <v>0</v>
      </c>
      <c r="BN323" s="4">
        <f>IF($A313&gt;=subsidy_start_date,IF($A324&lt;=subsidy_end_date,BN314,0),0)</f>
        <v>0</v>
      </c>
      <c r="BP323" s="4">
        <f>IF($A313&gt;=subsidy_start_date,IF($A324&lt;=subsidy_end_date,BP314,0),0)</f>
        <v>0</v>
      </c>
      <c r="BR323" s="4">
        <f>IF($A313&gt;=subsidy_start_date,IF($A324&lt;=subsidy_end_date,BR314,0),0)</f>
        <v>0</v>
      </c>
      <c r="BT323" s="4">
        <f>IF($A313&gt;=subsidy_start_date,IF($A324&lt;=subsidy_end_date,BT314,0),0)</f>
        <v>0</v>
      </c>
      <c r="BV323" s="4">
        <f>IF($A313&gt;=subsidy_start_date,IF($A324&lt;=subsidy_end_date,BV314,0),0)</f>
        <v>0</v>
      </c>
      <c r="BX323" s="4">
        <f>IF($A313&gt;=subsidy_start_date,IF($A324&lt;=subsidy_end_date,BX314,0),0)</f>
        <v>0</v>
      </c>
      <c r="BZ323" s="4">
        <f>IF($A313&gt;=subsidy_start_date,IF($A324&lt;=subsidy_end_date,BZ314,0),0)</f>
        <v>0</v>
      </c>
      <c r="CB323" s="4">
        <f>IF($A313&gt;=subsidy_start_date,IF($A324&lt;=subsidy_end_date,CB314,0),0)</f>
        <v>0</v>
      </c>
      <c r="CD323" s="4">
        <f>IF($A313&gt;=subsidy_start_date,IF($A324&lt;=subsidy_end_date,CD314,0),0)</f>
        <v>0</v>
      </c>
      <c r="CF323" s="4">
        <f>IF($A313&gt;=subsidy_start_date,IF($A324&lt;=subsidy_end_date,CF314,0),0)</f>
        <v>0</v>
      </c>
      <c r="CH323" s="4">
        <f>IF($A313&gt;=subsidy_start_date,IF($A324&lt;=subsidy_end_date,CH314,0),0)</f>
        <v>0</v>
      </c>
      <c r="CJ323" s="4">
        <f>IF($A313&gt;=subsidy_start_date,IF($A324&lt;=subsidy_end_date,CJ314,0),0)</f>
        <v>0</v>
      </c>
      <c r="CL323" s="4">
        <f>IF($A313&gt;=subsidy_start_date,IF($A324&lt;=subsidy_end_date,CL314,0),0)</f>
        <v>0</v>
      </c>
      <c r="CN323" s="4">
        <f>IF($A313&gt;=subsidy_start_date,IF($A324&lt;=subsidy_end_date,CN314,0),0)</f>
        <v>0</v>
      </c>
      <c r="CP323" s="4">
        <f>IF($A313&gt;=subsidy_start_date,IF($A324&lt;=subsidy_end_date,CP314,0),0)</f>
        <v>0</v>
      </c>
      <c r="CR323" s="4">
        <f>IF($A313&gt;=subsidy_start_date,IF($A324&lt;=subsidy_end_date,CR314,0),0)</f>
        <v>0</v>
      </c>
      <c r="CT323" s="4">
        <f>IF($A313&gt;=subsidy_start_date,IF($A324&lt;=subsidy_end_date,CT314,0),0)</f>
        <v>0</v>
      </c>
      <c r="CV323" s="4">
        <f>IF($A313&gt;=subsidy_start_date,IF($A324&lt;=subsidy_end_date,CV314,0),0)</f>
        <v>0</v>
      </c>
    </row>
    <row r="324" spans="1:99" s="29" customFormat="1" ht="15" customHeight="1">
      <c r="A324" s="29">
        <f>INDEX($D$103:$AI$103,1,$A322)</f>
      </c>
      <c r="B324" s="8" t="s">
        <v>36</v>
      </c>
      <c r="C324" s="11"/>
      <c r="D324" s="1">
        <f>D323</f>
        <v>0</v>
      </c>
      <c r="E324" s="30"/>
      <c r="F324" s="1">
        <f>F323</f>
        <v>0</v>
      </c>
      <c r="G324" s="30"/>
      <c r="H324" s="1">
        <f>H323</f>
        <v>0</v>
      </c>
      <c r="I324" s="30"/>
      <c r="J324" s="1">
        <f>J323</f>
        <v>0</v>
      </c>
      <c r="K324" s="30"/>
      <c r="L324" s="1">
        <f>L323</f>
        <v>0</v>
      </c>
      <c r="M324" s="30"/>
      <c r="N324" s="1">
        <f>N323</f>
        <v>0</v>
      </c>
      <c r="O324" s="30"/>
      <c r="P324" s="1">
        <f>P323</f>
        <v>0</v>
      </c>
      <c r="Q324" s="30"/>
      <c r="R324" s="1">
        <f>R323</f>
        <v>0</v>
      </c>
      <c r="S324" s="30"/>
      <c r="T324" s="1">
        <f>T323</f>
        <v>0</v>
      </c>
      <c r="U324" s="30"/>
      <c r="V324" s="1">
        <f>V323</f>
        <v>0</v>
      </c>
      <c r="W324" s="30"/>
      <c r="X324" s="1">
        <f>X323</f>
        <v>0</v>
      </c>
      <c r="Y324" s="30"/>
      <c r="Z324" s="1">
        <f>Z323</f>
        <v>0</v>
      </c>
      <c r="AA324" s="30"/>
      <c r="AB324" s="1">
        <f>AB323</f>
        <v>0</v>
      </c>
      <c r="AC324" s="30"/>
      <c r="AD324" s="1">
        <f>AD323</f>
        <v>0</v>
      </c>
      <c r="AE324" s="30"/>
      <c r="AF324" s="1">
        <f>AF323</f>
        <v>0</v>
      </c>
      <c r="AG324" s="30"/>
      <c r="AH324" s="1">
        <f>AH323</f>
        <v>0</v>
      </c>
      <c r="AI324" s="30"/>
      <c r="AJ324" s="1">
        <f>AJ323</f>
        <v>0</v>
      </c>
      <c r="AK324" s="30"/>
      <c r="AL324" s="1">
        <f>AL323</f>
        <v>0</v>
      </c>
      <c r="AM324" s="30"/>
      <c r="AN324" s="1">
        <f>AN323</f>
        <v>0</v>
      </c>
      <c r="AO324" s="30"/>
      <c r="AP324" s="1">
        <f>AP323</f>
        <v>0</v>
      </c>
      <c r="AQ324" s="30"/>
      <c r="AR324" s="1">
        <f>AR323</f>
        <v>0</v>
      </c>
      <c r="AS324" s="30"/>
      <c r="AT324" s="1">
        <f>AT323</f>
        <v>0</v>
      </c>
      <c r="AU324" s="30"/>
      <c r="AV324" s="1">
        <f>AV323</f>
        <v>0</v>
      </c>
      <c r="AW324" s="30"/>
      <c r="AX324" s="1">
        <f>AX323</f>
        <v>0</v>
      </c>
      <c r="AY324" s="30"/>
      <c r="AZ324" s="1">
        <f>AZ323</f>
        <v>0</v>
      </c>
      <c r="BA324" s="30"/>
      <c r="BB324" s="1">
        <f>BB323</f>
        <v>0</v>
      </c>
      <c r="BC324" s="30"/>
      <c r="BD324" s="1">
        <f>BD323</f>
        <v>0</v>
      </c>
      <c r="BE324" s="30"/>
      <c r="BF324" s="1">
        <f>BF323</f>
        <v>0</v>
      </c>
      <c r="BG324" s="30"/>
      <c r="BH324" s="1">
        <f>BH323</f>
        <v>0</v>
      </c>
      <c r="BI324" s="30"/>
      <c r="BJ324" s="1">
        <f>BJ323</f>
        <v>0</v>
      </c>
      <c r="BK324" s="30"/>
      <c r="BL324" s="1">
        <f>BL323</f>
        <v>0</v>
      </c>
      <c r="BM324" s="30"/>
      <c r="BN324" s="1">
        <f>BN323</f>
        <v>0</v>
      </c>
      <c r="BO324" s="30"/>
      <c r="BP324" s="1">
        <f>BP323</f>
        <v>0</v>
      </c>
      <c r="BQ324" s="30"/>
      <c r="BR324" s="1">
        <f>BR323</f>
        <v>0</v>
      </c>
      <c r="BS324" s="30"/>
      <c r="BT324" s="1">
        <f>BT323</f>
        <v>0</v>
      </c>
      <c r="BU324" s="30"/>
      <c r="BV324" s="1">
        <f>BV323</f>
        <v>0</v>
      </c>
      <c r="BW324" s="30"/>
      <c r="BX324" s="1">
        <f>BX323</f>
        <v>0</v>
      </c>
      <c r="BY324" s="30"/>
      <c r="BZ324" s="1">
        <f>BZ323</f>
        <v>0</v>
      </c>
      <c r="CA324" s="5"/>
      <c r="CB324" s="1">
        <f>CB323</f>
        <v>0</v>
      </c>
      <c r="CC324" s="5"/>
      <c r="CD324" s="1">
        <f>CD323</f>
        <v>0</v>
      </c>
      <c r="CE324" s="5"/>
      <c r="CF324" s="1">
        <f>CF323</f>
        <v>0</v>
      </c>
      <c r="CG324" s="5"/>
      <c r="CH324" s="1">
        <f>CH323</f>
        <v>0</v>
      </c>
      <c r="CI324" s="5"/>
      <c r="CJ324" s="1">
        <f>CJ323</f>
        <v>0</v>
      </c>
      <c r="CK324" s="5"/>
      <c r="CL324" s="1">
        <f>CL323</f>
        <v>0</v>
      </c>
      <c r="CM324" s="5"/>
      <c r="CN324" s="1">
        <f>CN323</f>
        <v>0</v>
      </c>
      <c r="CO324" s="5"/>
      <c r="CP324" s="1">
        <f>CP323</f>
        <v>0</v>
      </c>
      <c r="CQ324" s="5"/>
      <c r="CR324" s="1">
        <f>CR323</f>
        <v>0</v>
      </c>
      <c r="CS324" s="5"/>
      <c r="CT324" s="1">
        <f>CT323</f>
        <v>0</v>
      </c>
      <c r="CU324" s="5"/>
    </row>
    <row r="325" spans="2:98" s="29" customFormat="1" ht="6" customHeight="1">
      <c r="B325" s="11"/>
      <c r="C325" s="11"/>
      <c r="D325" s="11"/>
      <c r="F325" s="11"/>
      <c r="H325" s="11"/>
      <c r="J325" s="11"/>
      <c r="L325" s="11"/>
      <c r="N325" s="11"/>
      <c r="P325" s="11"/>
      <c r="R325" s="11"/>
      <c r="T325" s="11"/>
      <c r="V325" s="11"/>
      <c r="X325" s="11"/>
      <c r="Z325" s="11"/>
      <c r="AB325" s="11"/>
      <c r="AD325" s="11"/>
      <c r="AF325" s="11"/>
      <c r="AH325" s="11"/>
      <c r="AJ325" s="11"/>
      <c r="AL325" s="11"/>
      <c r="AN325" s="11"/>
      <c r="AP325" s="11"/>
      <c r="AR325" s="11"/>
      <c r="AT325" s="11"/>
      <c r="AV325" s="11"/>
      <c r="AX325" s="11"/>
      <c r="AZ325" s="11"/>
      <c r="BB325" s="11"/>
      <c r="BD325" s="11"/>
      <c r="BF325" s="11"/>
      <c r="BH325" s="11"/>
      <c r="BJ325" s="11"/>
      <c r="BL325" s="11"/>
      <c r="BN325" s="11"/>
      <c r="BP325" s="11"/>
      <c r="BR325" s="11"/>
      <c r="BT325" s="11"/>
      <c r="BV325" s="11"/>
      <c r="BX325" s="11"/>
      <c r="BZ325" s="11"/>
      <c r="CB325" s="11"/>
      <c r="CD325" s="11"/>
      <c r="CF325" s="11"/>
      <c r="CH325" s="11"/>
      <c r="CJ325" s="11"/>
      <c r="CL325" s="11"/>
      <c r="CN325" s="11"/>
      <c r="CP325" s="11"/>
      <c r="CR325" s="11"/>
      <c r="CT325" s="11"/>
    </row>
    <row r="326" spans="2:99" s="29" customFormat="1" ht="15" customHeight="1">
      <c r="B326" s="8" t="s">
        <v>24</v>
      </c>
      <c r="C326" s="11"/>
      <c r="D326" s="17">
        <f>IF(($A324&lt;subsidy_start_date)+($A323&gt;subsidy_end_date),0,D318)</f>
        <v>0</v>
      </c>
      <c r="E326" s="30"/>
      <c r="F326" s="17">
        <f>IF(($A324&lt;subsidy_start_date)+($A323&gt;subsidy_end_date),0,F318)</f>
        <v>0</v>
      </c>
      <c r="G326" s="30"/>
      <c r="H326" s="17">
        <f>IF(($A324&lt;subsidy_start_date)+($A323&gt;subsidy_end_date),0,H318)</f>
        <v>0</v>
      </c>
      <c r="I326" s="30"/>
      <c r="J326" s="17">
        <f>IF(($A324&lt;subsidy_start_date)+($A323&gt;subsidy_end_date),0,J318)</f>
        <v>0</v>
      </c>
      <c r="K326" s="30"/>
      <c r="L326" s="17">
        <f>IF(($A324&lt;subsidy_start_date)+($A323&gt;subsidy_end_date),0,L318)</f>
        <v>0</v>
      </c>
      <c r="M326" s="30"/>
      <c r="N326" s="17">
        <f>IF(($A324&lt;subsidy_start_date)+($A323&gt;subsidy_end_date),0,N318)</f>
        <v>0</v>
      </c>
      <c r="O326" s="30"/>
      <c r="P326" s="17">
        <f>IF(($A324&lt;subsidy_start_date)+($A323&gt;subsidy_end_date),0,P318)</f>
        <v>0</v>
      </c>
      <c r="Q326" s="30"/>
      <c r="R326" s="17">
        <f>IF(($A324&lt;subsidy_start_date)+($A323&gt;subsidy_end_date),0,R318)</f>
        <v>0</v>
      </c>
      <c r="S326" s="30"/>
      <c r="T326" s="17">
        <f>IF(($A324&lt;subsidy_start_date)+($A323&gt;subsidy_end_date),0,T318)</f>
        <v>0</v>
      </c>
      <c r="U326" s="30"/>
      <c r="V326" s="17">
        <f>IF(($A324&lt;subsidy_start_date)+($A323&gt;subsidy_end_date),0,V318)</f>
        <v>0</v>
      </c>
      <c r="W326" s="30"/>
      <c r="X326" s="17">
        <f>IF(($A324&lt;subsidy_start_date)+($A323&gt;subsidy_end_date),0,X318)</f>
        <v>0</v>
      </c>
      <c r="Y326" s="30"/>
      <c r="Z326" s="17">
        <f>IF(($A324&lt;subsidy_start_date)+($A323&gt;subsidy_end_date),0,Z318)</f>
        <v>0</v>
      </c>
      <c r="AA326" s="30"/>
      <c r="AB326" s="17">
        <f>IF(($A324&lt;subsidy_start_date)+($A323&gt;subsidy_end_date),0,AB318)</f>
        <v>0</v>
      </c>
      <c r="AC326" s="30"/>
      <c r="AD326" s="17">
        <f>IF(($A324&lt;subsidy_start_date)+($A323&gt;subsidy_end_date),0,AD318)</f>
        <v>0</v>
      </c>
      <c r="AE326" s="30"/>
      <c r="AF326" s="17">
        <f>IF(($A324&lt;subsidy_start_date)+($A323&gt;subsidy_end_date),0,AF318)</f>
        <v>0</v>
      </c>
      <c r="AG326" s="30"/>
      <c r="AH326" s="17">
        <f>IF(($A324&lt;subsidy_start_date)+($A323&gt;subsidy_end_date),0,AH318)</f>
        <v>0</v>
      </c>
      <c r="AI326" s="30"/>
      <c r="AJ326" s="17">
        <f>IF(($A324&lt;subsidy_start_date)+($A323&gt;subsidy_end_date),0,AJ318)</f>
        <v>0</v>
      </c>
      <c r="AK326" s="30"/>
      <c r="AL326" s="17">
        <f>IF(($A324&lt;subsidy_start_date)+($A323&gt;subsidy_end_date),0,AL318)</f>
        <v>0</v>
      </c>
      <c r="AM326" s="30"/>
      <c r="AN326" s="17">
        <f>IF(($A324&lt;subsidy_start_date)+($A323&gt;subsidy_end_date),0,AN318)</f>
        <v>0</v>
      </c>
      <c r="AO326" s="30"/>
      <c r="AP326" s="17">
        <f>IF(($A324&lt;subsidy_start_date)+($A323&gt;subsidy_end_date),0,AP318)</f>
        <v>0</v>
      </c>
      <c r="AQ326" s="30"/>
      <c r="AR326" s="17">
        <f>IF(($A324&lt;subsidy_start_date)+($A323&gt;subsidy_end_date),0,AR318)</f>
        <v>0</v>
      </c>
      <c r="AS326" s="30"/>
      <c r="AT326" s="17">
        <f>IF(($A324&lt;subsidy_start_date)+($A323&gt;subsidy_end_date),0,AT318)</f>
        <v>0</v>
      </c>
      <c r="AU326" s="30"/>
      <c r="AV326" s="17">
        <f>IF(($A324&lt;subsidy_start_date)+($A323&gt;subsidy_end_date),0,AV318)</f>
        <v>0</v>
      </c>
      <c r="AW326" s="30"/>
      <c r="AX326" s="17">
        <f>IF(($A324&lt;subsidy_start_date)+($A323&gt;subsidy_end_date),0,AX318)</f>
        <v>0</v>
      </c>
      <c r="AY326" s="30"/>
      <c r="AZ326" s="17">
        <f>IF(($A324&lt;subsidy_start_date)+($A323&gt;subsidy_end_date),0,AZ318)</f>
        <v>0</v>
      </c>
      <c r="BA326" s="30"/>
      <c r="BB326" s="17">
        <f>IF(($A324&lt;subsidy_start_date)+($A323&gt;subsidy_end_date),0,BB318)</f>
        <v>0</v>
      </c>
      <c r="BC326" s="30"/>
      <c r="BD326" s="17">
        <f>IF(($A324&lt;subsidy_start_date)+($A323&gt;subsidy_end_date),0,BD318)</f>
        <v>0</v>
      </c>
      <c r="BE326" s="30"/>
      <c r="BF326" s="17">
        <f>IF(($A324&lt;subsidy_start_date)+($A323&gt;subsidy_end_date),0,BF318)</f>
        <v>0</v>
      </c>
      <c r="BG326" s="30"/>
      <c r="BH326" s="17">
        <f>IF(($A324&lt;subsidy_start_date)+($A323&gt;subsidy_end_date),0,BH318)</f>
        <v>0</v>
      </c>
      <c r="BI326" s="30"/>
      <c r="BJ326" s="17">
        <f>IF(($A324&lt;subsidy_start_date)+($A323&gt;subsidy_end_date),0,BJ318)</f>
        <v>0</v>
      </c>
      <c r="BK326" s="30"/>
      <c r="BL326" s="17">
        <f>IF(($A324&lt;subsidy_start_date)+($A323&gt;subsidy_end_date),0,BL318)</f>
        <v>0</v>
      </c>
      <c r="BM326" s="30"/>
      <c r="BN326" s="17">
        <f>IF(($A324&lt;subsidy_start_date)+($A323&gt;subsidy_end_date),0,BN318)</f>
        <v>0</v>
      </c>
      <c r="BO326" s="30"/>
      <c r="BP326" s="17">
        <f>IF(($A324&lt;subsidy_start_date)+($A323&gt;subsidy_end_date),0,BP318)</f>
        <v>0</v>
      </c>
      <c r="BQ326" s="30"/>
      <c r="BR326" s="17">
        <f>IF(($A324&lt;subsidy_start_date)+($A323&gt;subsidy_end_date),0,BR318)</f>
        <v>0</v>
      </c>
      <c r="BS326" s="30"/>
      <c r="BT326" s="17">
        <f>IF(($A324&lt;subsidy_start_date)+($A323&gt;subsidy_end_date),0,BT318)</f>
        <v>0</v>
      </c>
      <c r="BU326" s="30"/>
      <c r="BV326" s="17">
        <f>IF(($A324&lt;subsidy_start_date)+($A323&gt;subsidy_end_date),0,BV318)</f>
        <v>0</v>
      </c>
      <c r="BW326" s="30"/>
      <c r="BX326" s="17">
        <f>IF(($A324&lt;subsidy_start_date)+($A323&gt;subsidy_end_date),0,BX318)</f>
        <v>0</v>
      </c>
      <c r="BY326" s="30"/>
      <c r="BZ326" s="17">
        <f>IF(($A324&lt;subsidy_start_date)+($A323&gt;subsidy_end_date),0,BZ318)</f>
        <v>0</v>
      </c>
      <c r="CA326" s="5"/>
      <c r="CB326" s="17">
        <f>IF(($A324&lt;subsidy_start_date)+($A323&gt;subsidy_end_date),0,CB318)</f>
        <v>0</v>
      </c>
      <c r="CC326" s="5"/>
      <c r="CD326" s="17">
        <f>IF(($A324&lt;subsidy_start_date)+($A323&gt;subsidy_end_date),0,CD318)</f>
        <v>0</v>
      </c>
      <c r="CE326" s="5"/>
      <c r="CF326" s="17">
        <f>IF(($A324&lt;subsidy_start_date)+($A323&gt;subsidy_end_date),0,CF318)</f>
        <v>0</v>
      </c>
      <c r="CG326" s="5"/>
      <c r="CH326" s="17">
        <f>IF(($A324&lt;subsidy_start_date)+($A323&gt;subsidy_end_date),0,CH318)</f>
        <v>0</v>
      </c>
      <c r="CI326" s="5"/>
      <c r="CJ326" s="17">
        <f>IF(($A324&lt;subsidy_start_date)+($A323&gt;subsidy_end_date),0,CJ318)</f>
        <v>0</v>
      </c>
      <c r="CK326" s="5"/>
      <c r="CL326" s="17">
        <f>IF(($A324&lt;subsidy_start_date)+($A323&gt;subsidy_end_date),0,CL318)</f>
        <v>0</v>
      </c>
      <c r="CM326" s="5"/>
      <c r="CN326" s="17">
        <f>IF(($A324&lt;subsidy_start_date)+($A323&gt;subsidy_end_date),0,CN318)</f>
        <v>0</v>
      </c>
      <c r="CO326" s="5"/>
      <c r="CP326" s="17">
        <f>IF(($A324&lt;subsidy_start_date)+($A323&gt;subsidy_end_date),0,CP318)</f>
        <v>0</v>
      </c>
      <c r="CQ326" s="5"/>
      <c r="CR326" s="17">
        <f>IF(($A324&lt;subsidy_start_date)+($A323&gt;subsidy_end_date),0,CR318)</f>
        <v>0</v>
      </c>
      <c r="CS326" s="5"/>
      <c r="CT326" s="17">
        <f>IF(($A324&lt;subsidy_start_date)+($A323&gt;subsidy_end_date),0,CT318)</f>
        <v>0</v>
      </c>
      <c r="CU326" s="5"/>
    </row>
    <row r="327" spans="2:99" s="29" customFormat="1" ht="15" customHeight="1">
      <c r="B327" s="7" t="s">
        <v>34</v>
      </c>
      <c r="C327" s="11"/>
      <c r="D327" s="17">
        <f>-MIN(D326,D324*subsidy_rate)</f>
        <v>0</v>
      </c>
      <c r="E327" s="30"/>
      <c r="F327" s="17">
        <f>-MIN(F326,F324*subsidy_rate)</f>
        <v>0</v>
      </c>
      <c r="G327" s="30"/>
      <c r="H327" s="17">
        <f>-MIN(H326,H324*subsidy_rate)</f>
        <v>0</v>
      </c>
      <c r="I327" s="30"/>
      <c r="J327" s="17">
        <f>-MIN(J326,J324*subsidy_rate)</f>
        <v>0</v>
      </c>
      <c r="K327" s="30"/>
      <c r="L327" s="17">
        <f>-MIN(L326,L324*subsidy_rate)</f>
        <v>0</v>
      </c>
      <c r="M327" s="30"/>
      <c r="N327" s="17">
        <f>-MIN(N326,N324*subsidy_rate)</f>
        <v>0</v>
      </c>
      <c r="O327" s="30"/>
      <c r="P327" s="17">
        <f>-MIN(P326,P324*subsidy_rate)</f>
        <v>0</v>
      </c>
      <c r="Q327" s="30"/>
      <c r="R327" s="17">
        <f>-MIN(R326,R324*subsidy_rate)</f>
        <v>0</v>
      </c>
      <c r="S327" s="30"/>
      <c r="T327" s="17">
        <f>-MIN(T326,T324*subsidy_rate)</f>
        <v>0</v>
      </c>
      <c r="U327" s="30"/>
      <c r="V327" s="17">
        <f>-MIN(V326,V324*subsidy_rate)</f>
        <v>0</v>
      </c>
      <c r="W327" s="30"/>
      <c r="X327" s="17">
        <f>-MIN(X326,X324*subsidy_rate)</f>
        <v>0</v>
      </c>
      <c r="Y327" s="30"/>
      <c r="Z327" s="17">
        <f>-MIN(Z326,Z324*subsidy_rate)</f>
        <v>0</v>
      </c>
      <c r="AA327" s="30"/>
      <c r="AB327" s="17">
        <f>-MIN(AB326,AB324*subsidy_rate)</f>
        <v>0</v>
      </c>
      <c r="AC327" s="30"/>
      <c r="AD327" s="17">
        <f>-MIN(AD326,AD324*subsidy_rate)</f>
        <v>0</v>
      </c>
      <c r="AE327" s="30"/>
      <c r="AF327" s="17">
        <f>-MIN(AF326,AF324*subsidy_rate)</f>
        <v>0</v>
      </c>
      <c r="AG327" s="30"/>
      <c r="AH327" s="17">
        <f>-MIN(AH326,AH324*subsidy_rate)</f>
        <v>0</v>
      </c>
      <c r="AI327" s="30"/>
      <c r="AJ327" s="17">
        <f>-MIN(AJ326,AJ324*subsidy_rate)</f>
        <v>0</v>
      </c>
      <c r="AK327" s="30"/>
      <c r="AL327" s="17">
        <f>-MIN(AL326,AL324*subsidy_rate)</f>
        <v>0</v>
      </c>
      <c r="AM327" s="30"/>
      <c r="AN327" s="17">
        <f>-MIN(AN326,AN324*subsidy_rate)</f>
        <v>0</v>
      </c>
      <c r="AO327" s="30"/>
      <c r="AP327" s="17">
        <f>-MIN(AP326,AP324*subsidy_rate)</f>
        <v>0</v>
      </c>
      <c r="AQ327" s="30"/>
      <c r="AR327" s="17">
        <f>-MIN(AR326,AR324*subsidy_rate)</f>
        <v>0</v>
      </c>
      <c r="AS327" s="30"/>
      <c r="AT327" s="17">
        <f>-MIN(AT326,AT324*subsidy_rate)</f>
        <v>0</v>
      </c>
      <c r="AU327" s="30"/>
      <c r="AV327" s="17">
        <f>-MIN(AV326,AV324*subsidy_rate)</f>
        <v>0</v>
      </c>
      <c r="AW327" s="30"/>
      <c r="AX327" s="17">
        <f>-MIN(AX326,AX324*subsidy_rate)</f>
        <v>0</v>
      </c>
      <c r="AY327" s="30"/>
      <c r="AZ327" s="17">
        <f>-MIN(AZ326,AZ324*subsidy_rate)</f>
        <v>0</v>
      </c>
      <c r="BA327" s="30"/>
      <c r="BB327" s="17">
        <f>-MIN(BB326,BB324*subsidy_rate)</f>
        <v>0</v>
      </c>
      <c r="BC327" s="30"/>
      <c r="BD327" s="17">
        <f>-MIN(BD326,BD324*subsidy_rate)</f>
        <v>0</v>
      </c>
      <c r="BE327" s="30"/>
      <c r="BF327" s="17">
        <f>-MIN(BF326,BF324*subsidy_rate)</f>
        <v>0</v>
      </c>
      <c r="BG327" s="30"/>
      <c r="BH327" s="17">
        <f>-MIN(BH326,BH324*subsidy_rate)</f>
        <v>0</v>
      </c>
      <c r="BI327" s="30"/>
      <c r="BJ327" s="17">
        <f>-MIN(BJ326,BJ324*subsidy_rate)</f>
        <v>0</v>
      </c>
      <c r="BK327" s="30"/>
      <c r="BL327" s="17">
        <f>-MIN(BL326,BL324*subsidy_rate)</f>
        <v>0</v>
      </c>
      <c r="BM327" s="30"/>
      <c r="BN327" s="17">
        <f>-MIN(BN326,BN324*subsidy_rate)</f>
        <v>0</v>
      </c>
      <c r="BO327" s="30"/>
      <c r="BP327" s="17">
        <f>-MIN(BP326,BP324*subsidy_rate)</f>
        <v>0</v>
      </c>
      <c r="BQ327" s="30"/>
      <c r="BR327" s="17">
        <f>-MIN(BR326,BR324*subsidy_rate)</f>
        <v>0</v>
      </c>
      <c r="BS327" s="30"/>
      <c r="BT327" s="17">
        <f>-MIN(BT326,BT324*subsidy_rate)</f>
        <v>0</v>
      </c>
      <c r="BU327" s="30"/>
      <c r="BV327" s="17">
        <f>-MIN(BV326,BV324*subsidy_rate)</f>
        <v>0</v>
      </c>
      <c r="BW327" s="30"/>
      <c r="BX327" s="17">
        <f>-MIN(BX326,BX324*subsidy_rate)</f>
        <v>0</v>
      </c>
      <c r="BY327" s="30"/>
      <c r="BZ327" s="17">
        <f>-MIN(BZ326,BZ324*subsidy_rate)</f>
        <v>0</v>
      </c>
      <c r="CA327" s="5"/>
      <c r="CB327" s="17">
        <f>-MIN(CB326,CB324*subsidy_rate)</f>
        <v>0</v>
      </c>
      <c r="CC327" s="5"/>
      <c r="CD327" s="17">
        <f>-MIN(CD326,CD324*subsidy_rate)</f>
        <v>0</v>
      </c>
      <c r="CE327" s="5"/>
      <c r="CF327" s="17">
        <f>-MIN(CF326,CF324*subsidy_rate)</f>
        <v>0</v>
      </c>
      <c r="CG327" s="5"/>
      <c r="CH327" s="17">
        <f>-MIN(CH326,CH324*subsidy_rate)</f>
        <v>0</v>
      </c>
      <c r="CI327" s="5"/>
      <c r="CJ327" s="17">
        <f>-MIN(CJ326,CJ324*subsidy_rate)</f>
        <v>0</v>
      </c>
      <c r="CK327" s="5"/>
      <c r="CL327" s="17">
        <f>-MIN(CL326,CL324*subsidy_rate)</f>
        <v>0</v>
      </c>
      <c r="CM327" s="5"/>
      <c r="CN327" s="17">
        <f>-MIN(CN326,CN324*subsidy_rate)</f>
        <v>0</v>
      </c>
      <c r="CO327" s="5"/>
      <c r="CP327" s="17">
        <f>-MIN(CP326,CP324*subsidy_rate)</f>
        <v>0</v>
      </c>
      <c r="CQ327" s="5"/>
      <c r="CR327" s="17">
        <f>-MIN(CR326,CR324*subsidy_rate)</f>
        <v>0</v>
      </c>
      <c r="CS327" s="5"/>
      <c r="CT327" s="17">
        <f>-MIN(CT326,CT324*subsidy_rate)</f>
        <v>0</v>
      </c>
      <c r="CU327" s="5"/>
    </row>
    <row r="328" spans="2:99" s="29" customFormat="1" ht="15" customHeight="1">
      <c r="B328" s="8" t="str">
        <f>IF(A324&gt;=subsidy_end_date,"Wage subsidy expired","Wage subsidy available next period")</f>
        <v>Wage subsidy expired</v>
      </c>
      <c r="C328" s="11"/>
      <c r="D328" s="17">
        <f>D326+D327</f>
        <v>0</v>
      </c>
      <c r="E328" s="30"/>
      <c r="F328" s="17">
        <f>F326+F327</f>
        <v>0</v>
      </c>
      <c r="G328" s="30"/>
      <c r="H328" s="17">
        <f>H326+H327</f>
        <v>0</v>
      </c>
      <c r="I328" s="30"/>
      <c r="J328" s="17">
        <f>J326+J327</f>
        <v>0</v>
      </c>
      <c r="K328" s="30"/>
      <c r="L328" s="17">
        <f>L326+L327</f>
        <v>0</v>
      </c>
      <c r="M328" s="30"/>
      <c r="N328" s="17">
        <f>N326+N327</f>
        <v>0</v>
      </c>
      <c r="O328" s="30"/>
      <c r="P328" s="17">
        <f>P326+P327</f>
        <v>0</v>
      </c>
      <c r="Q328" s="30"/>
      <c r="R328" s="17">
        <f>R326+R327</f>
        <v>0</v>
      </c>
      <c r="S328" s="30"/>
      <c r="T328" s="17">
        <f>T326+T327</f>
        <v>0</v>
      </c>
      <c r="U328" s="30"/>
      <c r="V328" s="17">
        <f>V326+V327</f>
        <v>0</v>
      </c>
      <c r="W328" s="30"/>
      <c r="X328" s="17">
        <f>X326+X327</f>
        <v>0</v>
      </c>
      <c r="Y328" s="30"/>
      <c r="Z328" s="17">
        <f>Z326+Z327</f>
        <v>0</v>
      </c>
      <c r="AA328" s="30"/>
      <c r="AB328" s="17">
        <f>AB326+AB327</f>
        <v>0</v>
      </c>
      <c r="AC328" s="30"/>
      <c r="AD328" s="17">
        <f>AD326+AD327</f>
        <v>0</v>
      </c>
      <c r="AE328" s="30"/>
      <c r="AF328" s="17">
        <f>AF326+AF327</f>
        <v>0</v>
      </c>
      <c r="AG328" s="30"/>
      <c r="AH328" s="17">
        <f>AH326+AH327</f>
        <v>0</v>
      </c>
      <c r="AI328" s="30"/>
      <c r="AJ328" s="17">
        <f>AJ326+AJ327</f>
        <v>0</v>
      </c>
      <c r="AK328" s="30"/>
      <c r="AL328" s="17">
        <f>AL326+AL327</f>
        <v>0</v>
      </c>
      <c r="AM328" s="30"/>
      <c r="AN328" s="17">
        <f>AN326+AN327</f>
        <v>0</v>
      </c>
      <c r="AO328" s="30"/>
      <c r="AP328" s="17">
        <f>AP326+AP327</f>
        <v>0</v>
      </c>
      <c r="AQ328" s="30"/>
      <c r="AR328" s="17">
        <f>AR326+AR327</f>
        <v>0</v>
      </c>
      <c r="AS328" s="30"/>
      <c r="AT328" s="17">
        <f>AT326+AT327</f>
        <v>0</v>
      </c>
      <c r="AU328" s="30"/>
      <c r="AV328" s="17">
        <f>AV326+AV327</f>
        <v>0</v>
      </c>
      <c r="AW328" s="30"/>
      <c r="AX328" s="17">
        <f>AX326+AX327</f>
        <v>0</v>
      </c>
      <c r="AY328" s="30"/>
      <c r="AZ328" s="17">
        <f>AZ326+AZ327</f>
        <v>0</v>
      </c>
      <c r="BA328" s="30"/>
      <c r="BB328" s="17">
        <f>BB326+BB327</f>
        <v>0</v>
      </c>
      <c r="BC328" s="30"/>
      <c r="BD328" s="17">
        <f>BD326+BD327</f>
        <v>0</v>
      </c>
      <c r="BE328" s="30"/>
      <c r="BF328" s="17">
        <f>BF326+BF327</f>
        <v>0</v>
      </c>
      <c r="BG328" s="30"/>
      <c r="BH328" s="17">
        <f>BH326+BH327</f>
        <v>0</v>
      </c>
      <c r="BI328" s="30"/>
      <c r="BJ328" s="17">
        <f>BJ326+BJ327</f>
        <v>0</v>
      </c>
      <c r="BK328" s="30"/>
      <c r="BL328" s="17">
        <f>BL326+BL327</f>
        <v>0</v>
      </c>
      <c r="BM328" s="30"/>
      <c r="BN328" s="17">
        <f>BN326+BN327</f>
        <v>0</v>
      </c>
      <c r="BO328" s="30"/>
      <c r="BP328" s="17">
        <f>BP326+BP327</f>
        <v>0</v>
      </c>
      <c r="BQ328" s="30"/>
      <c r="BR328" s="17">
        <f>BR326+BR327</f>
        <v>0</v>
      </c>
      <c r="BS328" s="30"/>
      <c r="BT328" s="17">
        <f>BT326+BT327</f>
        <v>0</v>
      </c>
      <c r="BU328" s="30"/>
      <c r="BV328" s="17">
        <f>BV326+BV327</f>
        <v>0</v>
      </c>
      <c r="BW328" s="30"/>
      <c r="BX328" s="17">
        <f>BX326+BX327</f>
        <v>0</v>
      </c>
      <c r="BY328" s="30"/>
      <c r="BZ328" s="17">
        <f>BZ326+BZ327</f>
        <v>0</v>
      </c>
      <c r="CA328" s="5"/>
      <c r="CB328" s="17">
        <f>CB326+CB327</f>
        <v>0</v>
      </c>
      <c r="CC328" s="5"/>
      <c r="CD328" s="17">
        <f>CD326+CD327</f>
        <v>0</v>
      </c>
      <c r="CE328" s="5"/>
      <c r="CF328" s="17">
        <f>CF326+CF327</f>
        <v>0</v>
      </c>
      <c r="CG328" s="5"/>
      <c r="CH328" s="17">
        <f>CH326+CH327</f>
        <v>0</v>
      </c>
      <c r="CI328" s="5"/>
      <c r="CJ328" s="17">
        <f>CJ326+CJ327</f>
        <v>0</v>
      </c>
      <c r="CK328" s="5"/>
      <c r="CL328" s="17">
        <f>CL326+CL327</f>
        <v>0</v>
      </c>
      <c r="CM328" s="5"/>
      <c r="CN328" s="17">
        <f>CN326+CN327</f>
        <v>0</v>
      </c>
      <c r="CO328" s="5"/>
      <c r="CP328" s="17">
        <f>CP326+CP327</f>
        <v>0</v>
      </c>
      <c r="CQ328" s="5"/>
      <c r="CR328" s="17">
        <f>CR326+CR327</f>
        <v>0</v>
      </c>
      <c r="CS328" s="5"/>
      <c r="CT328" s="17">
        <f>CT326+CT327</f>
        <v>0</v>
      </c>
      <c r="CU328" s="5"/>
    </row>
    <row r="329" spans="2:99" s="29" customFormat="1" ht="15" customHeight="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c r="AA329" s="11"/>
      <c r="AB329" s="11"/>
      <c r="AC329" s="11"/>
      <c r="AD329" s="11"/>
      <c r="AE329" s="11"/>
      <c r="AF329" s="11"/>
      <c r="AG329" s="11"/>
      <c r="AH329" s="11"/>
      <c r="AI329" s="11"/>
      <c r="AJ329" s="11"/>
      <c r="AK329" s="11"/>
      <c r="AL329" s="11"/>
      <c r="AM329" s="11"/>
      <c r="AN329" s="11"/>
      <c r="AO329" s="11"/>
      <c r="AP329" s="11"/>
      <c r="AQ329" s="11"/>
      <c r="AR329" s="11"/>
      <c r="AS329" s="11"/>
      <c r="AT329" s="11"/>
      <c r="AU329" s="11"/>
      <c r="AV329" s="11"/>
      <c r="AW329" s="11"/>
      <c r="AX329" s="11"/>
      <c r="AY329" s="11"/>
      <c r="AZ329" s="11"/>
      <c r="BA329" s="11"/>
      <c r="BB329" s="11"/>
      <c r="BC329" s="11"/>
      <c r="BD329" s="11"/>
      <c r="BE329" s="11"/>
      <c r="BF329" s="11"/>
      <c r="BG329" s="11"/>
      <c r="BH329" s="11"/>
      <c r="BI329" s="11"/>
      <c r="BJ329" s="11"/>
      <c r="BK329" s="11"/>
      <c r="BL329" s="11"/>
      <c r="BM329" s="11"/>
      <c r="BN329" s="11"/>
      <c r="BO329" s="11"/>
      <c r="BP329" s="11"/>
      <c r="BQ329" s="11"/>
      <c r="BR329" s="11"/>
      <c r="BS329" s="11"/>
      <c r="BT329" s="11"/>
      <c r="BU329" s="11"/>
      <c r="BV329" s="11"/>
      <c r="BW329" s="11"/>
      <c r="BX329" s="11"/>
      <c r="BY329" s="11"/>
      <c r="BZ329" s="11"/>
      <c r="CA329" s="11"/>
      <c r="CB329" s="11"/>
      <c r="CC329" s="11"/>
      <c r="CD329" s="11"/>
      <c r="CE329" s="11"/>
      <c r="CF329" s="11"/>
      <c r="CG329" s="11"/>
      <c r="CH329" s="11"/>
      <c r="CI329" s="11"/>
      <c r="CJ329" s="11"/>
      <c r="CK329" s="11"/>
      <c r="CL329" s="11"/>
      <c r="CM329" s="11"/>
      <c r="CN329" s="11"/>
      <c r="CO329" s="11"/>
      <c r="CP329" s="11"/>
      <c r="CQ329" s="11"/>
      <c r="CR329" s="11"/>
      <c r="CS329" s="11"/>
      <c r="CT329" s="11"/>
      <c r="CU329" s="11"/>
    </row>
    <row r="330" s="29" customFormat="1" ht="15" customHeight="1"/>
    <row r="331" s="29" customFormat="1" ht="15" customHeight="1" hidden="1">
      <c r="B331"/>
    </row>
    <row r="332" spans="1:99" s="29" customFormat="1" ht="15" customHeight="1">
      <c r="A332" s="29">
        <f>A322+2</f>
        <v>27</v>
      </c>
      <c r="B332" s="28">
        <f>IF($D$102,TEXT($A333,"mmmm d")&amp;" to "&amp;TEXT($A334,"mmmm d"),"")</f>
      </c>
      <c r="C332" s="11"/>
      <c r="D332" s="33" t="str">
        <f>IF(D$202&lt;&gt;"",D$202,"")</f>
        <v>Employee 1</v>
      </c>
      <c r="E332" s="33"/>
      <c r="F332" s="33">
        <f>IF(F$202&lt;&gt;"",F$202,"")</f>
      </c>
      <c r="G332" s="33"/>
      <c r="H332" s="33">
        <f>IF(H$202&lt;&gt;"",H$202,"")</f>
      </c>
      <c r="I332" s="33"/>
      <c r="J332" s="33">
        <f>IF(J$202&lt;&gt;"",J$202,"")</f>
      </c>
      <c r="K332" s="33"/>
      <c r="L332" s="33">
        <f>IF(L$202&lt;&gt;"",L$202,"")</f>
      </c>
      <c r="M332" s="33"/>
      <c r="N332" s="33">
        <f>IF(N$202&lt;&gt;"",N$202,"")</f>
      </c>
      <c r="O332" s="33"/>
      <c r="P332" s="33">
        <f>IF(P$202&lt;&gt;"",P$202,"")</f>
      </c>
      <c r="Q332" s="33"/>
      <c r="R332" s="33">
        <f>IF(R$202&lt;&gt;"",R$202,"")</f>
      </c>
      <c r="S332" s="33"/>
      <c r="T332" s="33">
        <f>IF(T$202&lt;&gt;"",T$202,"")</f>
      </c>
      <c r="U332" s="33"/>
      <c r="V332" s="33">
        <f>IF(V$202&lt;&gt;"",V$202,"")</f>
      </c>
      <c r="W332" s="33"/>
      <c r="X332" s="33">
        <f>IF(X$202&lt;&gt;"",X$202,"")</f>
      </c>
      <c r="Y332" s="33"/>
      <c r="Z332" s="33">
        <f>IF(Z$202&lt;&gt;"",Z$202,"")</f>
      </c>
      <c r="AA332" s="33"/>
      <c r="AB332" s="33">
        <f>IF(AB$202&lt;&gt;"",AB$202,"")</f>
      </c>
      <c r="AC332" s="33"/>
      <c r="AD332" s="33">
        <f>IF(AD$202&lt;&gt;"",AD$202,"")</f>
      </c>
      <c r="AE332" s="33"/>
      <c r="AF332" s="33">
        <f>IF(AF$202&lt;&gt;"",AF$202,"")</f>
      </c>
      <c r="AG332" s="33"/>
      <c r="AH332" s="33">
        <f>IF(AH$202&lt;&gt;"",AH$202,"")</f>
      </c>
      <c r="AI332" s="33"/>
      <c r="AJ332" s="33">
        <f>IF(AJ$202&lt;&gt;"",AJ$202,"")</f>
      </c>
      <c r="AK332" s="33"/>
      <c r="AL332" s="33">
        <f>IF(AL$202&lt;&gt;"",AL$202,"")</f>
      </c>
      <c r="AM332" s="33"/>
      <c r="AN332" s="33">
        <f>IF(AN$202&lt;&gt;"",AN$202,"")</f>
      </c>
      <c r="AO332" s="33"/>
      <c r="AP332" s="33">
        <f>IF(AP$202&lt;&gt;"",AP$202,"")</f>
      </c>
      <c r="AQ332" s="33"/>
      <c r="AR332" s="33">
        <f>IF(AR$202&lt;&gt;"",AR$202,"")</f>
      </c>
      <c r="AS332" s="33"/>
      <c r="AT332" s="33">
        <f>IF(AT$202&lt;&gt;"",AT$202,"")</f>
      </c>
      <c r="AU332" s="33"/>
      <c r="AV332" s="33">
        <f>IF(AV$202&lt;&gt;"",AV$202,"")</f>
      </c>
      <c r="AW332" s="33"/>
      <c r="AX332" s="33">
        <f>IF(AX$202&lt;&gt;"",AX$202,"")</f>
      </c>
      <c r="AY332" s="33"/>
      <c r="AZ332" s="33">
        <f>IF(AZ$202&lt;&gt;"",AZ$202,"")</f>
      </c>
      <c r="BA332" s="33"/>
      <c r="BB332" s="33">
        <f>IF(BB$202&lt;&gt;"",BB$202,"")</f>
      </c>
      <c r="BC332" s="33"/>
      <c r="BD332" s="33">
        <f>IF(BD$202&lt;&gt;"",BD$202,"")</f>
      </c>
      <c r="BE332" s="33"/>
      <c r="BF332" s="33">
        <f>IF(BF$202&lt;&gt;"",BF$202,"")</f>
      </c>
      <c r="BG332" s="33"/>
      <c r="BH332" s="33">
        <f>IF(BH$202&lt;&gt;"",BH$202,"")</f>
      </c>
      <c r="BI332" s="33"/>
      <c r="BJ332" s="33">
        <f>IF(BJ$202&lt;&gt;"",BJ$202,"")</f>
      </c>
      <c r="BK332" s="33"/>
      <c r="BL332" s="33">
        <f>IF(BL$202&lt;&gt;"",BL$202,"")</f>
      </c>
      <c r="BM332" s="33"/>
      <c r="BN332" s="33">
        <f>IF(BN$202&lt;&gt;"",BN$202,"")</f>
      </c>
      <c r="BO332" s="33"/>
      <c r="BP332" s="33">
        <f>IF(BP$202&lt;&gt;"",BP$202,"")</f>
      </c>
      <c r="BQ332" s="33"/>
      <c r="BR332" s="33">
        <f>IF(BR$202&lt;&gt;"",BR$202,"")</f>
      </c>
      <c r="BS332" s="33"/>
      <c r="BT332" s="33">
        <f>IF(BT$202&lt;&gt;"",BT$202,"")</f>
      </c>
      <c r="BU332" s="33"/>
      <c r="BV332" s="33">
        <f>IF(BV$202&lt;&gt;"",BV$202,"")</f>
      </c>
      <c r="BW332" s="33"/>
      <c r="BX332" s="33">
        <f>IF(BX$202&lt;&gt;"",BX$202,"")</f>
      </c>
      <c r="BY332" s="33"/>
      <c r="BZ332" s="33">
        <f>IF(BZ$202&lt;&gt;"",BZ$202,"")</f>
      </c>
      <c r="CA332" s="33"/>
      <c r="CB332" s="33">
        <f>IF(CB$202&lt;&gt;"",CB$202,"")</f>
      </c>
      <c r="CC332" s="33"/>
      <c r="CD332" s="33">
        <f>IF(CD$202&lt;&gt;"",CD$202,"")</f>
      </c>
      <c r="CE332" s="33"/>
      <c r="CF332" s="33">
        <f>IF(CF$202&lt;&gt;"",CF$202,"")</f>
      </c>
      <c r="CG332" s="33"/>
      <c r="CH332" s="33">
        <f>IF(CH$202&lt;&gt;"",CH$202,"")</f>
      </c>
      <c r="CI332" s="33"/>
      <c r="CJ332" s="33">
        <f>IF(CJ$202&lt;&gt;"",CJ$202,"")</f>
      </c>
      <c r="CK332" s="33"/>
      <c r="CL332" s="33">
        <f>IF(CL$202&lt;&gt;"",CL$202,"")</f>
      </c>
      <c r="CM332" s="33"/>
      <c r="CN332" s="33">
        <f>IF(CN$202&lt;&gt;"",CN$202,"")</f>
      </c>
      <c r="CO332" s="33"/>
      <c r="CP332" s="33">
        <f>IF(CP$202&lt;&gt;"",CP$202,"")</f>
      </c>
      <c r="CQ332" s="33"/>
      <c r="CR332" s="33">
        <f>IF(CR$202&lt;&gt;"",CR$202,"")</f>
      </c>
      <c r="CS332" s="33"/>
      <c r="CT332" s="33">
        <f>IF(CT$202&lt;&gt;"",CT$202,"")</f>
      </c>
      <c r="CU332" s="33"/>
    </row>
    <row r="333" spans="1:100" s="29" customFormat="1" ht="6" customHeight="1">
      <c r="A333" s="29">
        <f>INDEX($D$102:$AI$102,1,$A332)</f>
      </c>
      <c r="B333" s="11"/>
      <c r="C333" s="11"/>
      <c r="D333" s="4">
        <f>IF($A323&gt;=subsidy_start_date,IF($A334&lt;=subsidy_end_date,D324,0),0)</f>
        <v>0</v>
      </c>
      <c r="F333" s="4">
        <f>IF($A323&gt;=subsidy_start_date,IF($A334&lt;=subsidy_end_date,F324,0),0)</f>
        <v>0</v>
      </c>
      <c r="H333" s="4">
        <f>IF($A323&gt;=subsidy_start_date,IF($A334&lt;=subsidy_end_date,H324,0),0)</f>
        <v>0</v>
      </c>
      <c r="J333" s="4">
        <f>IF($A323&gt;=subsidy_start_date,IF($A334&lt;=subsidy_end_date,J324,0),0)</f>
        <v>0</v>
      </c>
      <c r="L333" s="4">
        <f>IF($A323&gt;=subsidy_start_date,IF($A334&lt;=subsidy_end_date,L324,0),0)</f>
        <v>0</v>
      </c>
      <c r="N333" s="4">
        <f>IF($A323&gt;=subsidy_start_date,IF($A334&lt;=subsidy_end_date,N324,0),0)</f>
        <v>0</v>
      </c>
      <c r="P333" s="4">
        <f>IF($A323&gt;=subsidy_start_date,IF($A334&lt;=subsidy_end_date,P324,0),0)</f>
        <v>0</v>
      </c>
      <c r="R333" s="4">
        <f>IF($A323&gt;=subsidy_start_date,IF($A334&lt;=subsidy_end_date,R324,0),0)</f>
        <v>0</v>
      </c>
      <c r="T333" s="4">
        <f>IF($A323&gt;=subsidy_start_date,IF($A334&lt;=subsidy_end_date,T324,0),0)</f>
        <v>0</v>
      </c>
      <c r="V333" s="4">
        <f>IF($A323&gt;=subsidy_start_date,IF($A334&lt;=subsidy_end_date,V324,0),0)</f>
        <v>0</v>
      </c>
      <c r="X333" s="4">
        <f>IF($A323&gt;=subsidy_start_date,IF($A334&lt;=subsidy_end_date,X324,0),0)</f>
        <v>0</v>
      </c>
      <c r="Z333" s="4">
        <f>IF($A323&gt;=subsidy_start_date,IF($A334&lt;=subsidy_end_date,Z324,0),0)</f>
        <v>0</v>
      </c>
      <c r="AB333" s="4">
        <f>IF($A323&gt;=subsidy_start_date,IF($A334&lt;=subsidy_end_date,AB324,0),0)</f>
        <v>0</v>
      </c>
      <c r="AD333" s="4">
        <f>IF($A323&gt;=subsidy_start_date,IF($A334&lt;=subsidy_end_date,AD324,0),0)</f>
        <v>0</v>
      </c>
      <c r="AF333" s="4">
        <f>IF($A323&gt;=subsidy_start_date,IF($A334&lt;=subsidy_end_date,AF324,0),0)</f>
        <v>0</v>
      </c>
      <c r="AH333" s="4">
        <f>IF($A323&gt;=subsidy_start_date,IF($A334&lt;=subsidy_end_date,AH324,0),0)</f>
        <v>0</v>
      </c>
      <c r="AJ333" s="4">
        <f>IF($A323&gt;=subsidy_start_date,IF($A334&lt;=subsidy_end_date,AJ324,0),0)</f>
        <v>0</v>
      </c>
      <c r="AL333" s="4">
        <f>IF($A323&gt;=subsidy_start_date,IF($A334&lt;=subsidy_end_date,AL324,0),0)</f>
        <v>0</v>
      </c>
      <c r="AN333" s="4">
        <f>IF($A323&gt;=subsidy_start_date,IF($A334&lt;=subsidy_end_date,AN324,0),0)</f>
        <v>0</v>
      </c>
      <c r="AP333" s="4">
        <f>IF($A323&gt;=subsidy_start_date,IF($A334&lt;=subsidy_end_date,AP324,0),0)</f>
        <v>0</v>
      </c>
      <c r="AR333" s="4">
        <f>IF($A323&gt;=subsidy_start_date,IF($A334&lt;=subsidy_end_date,AR324,0),0)</f>
        <v>0</v>
      </c>
      <c r="AT333" s="4">
        <f>IF($A323&gt;=subsidy_start_date,IF($A334&lt;=subsidy_end_date,AT324,0),0)</f>
        <v>0</v>
      </c>
      <c r="AV333" s="4">
        <f>IF($A323&gt;=subsidy_start_date,IF($A334&lt;=subsidy_end_date,AV324,0),0)</f>
        <v>0</v>
      </c>
      <c r="AX333" s="4">
        <f>IF($A323&gt;=subsidy_start_date,IF($A334&lt;=subsidy_end_date,AX324,0),0)</f>
        <v>0</v>
      </c>
      <c r="AZ333" s="4">
        <f>IF($A323&gt;=subsidy_start_date,IF($A334&lt;=subsidy_end_date,AZ324,0),0)</f>
        <v>0</v>
      </c>
      <c r="BB333" s="4">
        <f>IF($A323&gt;=subsidy_start_date,IF($A334&lt;=subsidy_end_date,BB324,0),0)</f>
        <v>0</v>
      </c>
      <c r="BD333" s="4">
        <f>IF($A323&gt;=subsidy_start_date,IF($A334&lt;=subsidy_end_date,BD324,0),0)</f>
        <v>0</v>
      </c>
      <c r="BF333" s="4">
        <f>IF($A323&gt;=subsidy_start_date,IF($A334&lt;=subsidy_end_date,BF324,0),0)</f>
        <v>0</v>
      </c>
      <c r="BH333" s="4">
        <f>IF($A323&gt;=subsidy_start_date,IF($A334&lt;=subsidy_end_date,BH324,0),0)</f>
        <v>0</v>
      </c>
      <c r="BJ333" s="4">
        <f>IF($A323&gt;=subsidy_start_date,IF($A334&lt;=subsidy_end_date,BJ324,0),0)</f>
        <v>0</v>
      </c>
      <c r="BL333" s="4">
        <f>IF($A323&gt;=subsidy_start_date,IF($A334&lt;=subsidy_end_date,BL324,0),0)</f>
        <v>0</v>
      </c>
      <c r="BN333" s="4">
        <f>IF($A323&gt;=subsidy_start_date,IF($A334&lt;=subsidy_end_date,BN324,0),0)</f>
        <v>0</v>
      </c>
      <c r="BP333" s="4">
        <f>IF($A323&gt;=subsidy_start_date,IF($A334&lt;=subsidy_end_date,BP324,0),0)</f>
        <v>0</v>
      </c>
      <c r="BR333" s="4">
        <f>IF($A323&gt;=subsidy_start_date,IF($A334&lt;=subsidy_end_date,BR324,0),0)</f>
        <v>0</v>
      </c>
      <c r="BT333" s="4">
        <f>IF($A323&gt;=subsidy_start_date,IF($A334&lt;=subsidy_end_date,BT324,0),0)</f>
        <v>0</v>
      </c>
      <c r="BV333" s="4">
        <f>IF($A323&gt;=subsidy_start_date,IF($A334&lt;=subsidy_end_date,BV324,0),0)</f>
        <v>0</v>
      </c>
      <c r="BX333" s="4">
        <f>IF($A323&gt;=subsidy_start_date,IF($A334&lt;=subsidy_end_date,BX324,0),0)</f>
        <v>0</v>
      </c>
      <c r="BZ333" s="4">
        <f>IF($A323&gt;=subsidy_start_date,IF($A334&lt;=subsidy_end_date,BZ324,0),0)</f>
        <v>0</v>
      </c>
      <c r="CB333" s="4">
        <f>IF($A323&gt;=subsidy_start_date,IF($A334&lt;=subsidy_end_date,CB324,0),0)</f>
        <v>0</v>
      </c>
      <c r="CD333" s="4">
        <f>IF($A323&gt;=subsidy_start_date,IF($A334&lt;=subsidy_end_date,CD324,0),0)</f>
        <v>0</v>
      </c>
      <c r="CF333" s="4">
        <f>IF($A323&gt;=subsidy_start_date,IF($A334&lt;=subsidy_end_date,CF324,0),0)</f>
        <v>0</v>
      </c>
      <c r="CH333" s="4">
        <f>IF($A323&gt;=subsidy_start_date,IF($A334&lt;=subsidy_end_date,CH324,0),0)</f>
        <v>0</v>
      </c>
      <c r="CJ333" s="4">
        <f>IF($A323&gt;=subsidy_start_date,IF($A334&lt;=subsidy_end_date,CJ324,0),0)</f>
        <v>0</v>
      </c>
      <c r="CL333" s="4">
        <f>IF($A323&gt;=subsidy_start_date,IF($A334&lt;=subsidy_end_date,CL324,0),0)</f>
        <v>0</v>
      </c>
      <c r="CN333" s="4">
        <f>IF($A323&gt;=subsidy_start_date,IF($A334&lt;=subsidy_end_date,CN324,0),0)</f>
        <v>0</v>
      </c>
      <c r="CP333" s="4">
        <f>IF($A323&gt;=subsidy_start_date,IF($A334&lt;=subsidy_end_date,CP324,0),0)</f>
        <v>0</v>
      </c>
      <c r="CR333" s="4">
        <f>IF($A323&gt;=subsidy_start_date,IF($A334&lt;=subsidy_end_date,CR324,0),0)</f>
        <v>0</v>
      </c>
      <c r="CT333" s="4">
        <f>IF($A323&gt;=subsidy_start_date,IF($A334&lt;=subsidy_end_date,CT324,0),0)</f>
        <v>0</v>
      </c>
      <c r="CV333" s="4">
        <f>IF($A323&gt;=subsidy_start_date,IF($A334&lt;=subsidy_end_date,CV324,0),0)</f>
        <v>0</v>
      </c>
    </row>
    <row r="334" spans="1:99" s="29" customFormat="1" ht="15" customHeight="1">
      <c r="A334" s="29">
        <f>INDEX($D$103:$AI$103,1,$A332)</f>
      </c>
      <c r="B334" s="8" t="s">
        <v>36</v>
      </c>
      <c r="C334" s="11"/>
      <c r="D334" s="1">
        <f>D333</f>
        <v>0</v>
      </c>
      <c r="E334" s="30"/>
      <c r="F334" s="1">
        <f>F333</f>
        <v>0</v>
      </c>
      <c r="G334" s="30"/>
      <c r="H334" s="1">
        <f>H333</f>
        <v>0</v>
      </c>
      <c r="I334" s="30"/>
      <c r="J334" s="1">
        <f>J333</f>
        <v>0</v>
      </c>
      <c r="K334" s="30"/>
      <c r="L334" s="1">
        <f>L333</f>
        <v>0</v>
      </c>
      <c r="M334" s="30"/>
      <c r="N334" s="1">
        <f>N333</f>
        <v>0</v>
      </c>
      <c r="O334" s="30"/>
      <c r="P334" s="1">
        <f>P333</f>
        <v>0</v>
      </c>
      <c r="Q334" s="30"/>
      <c r="R334" s="1">
        <f>R333</f>
        <v>0</v>
      </c>
      <c r="S334" s="30"/>
      <c r="T334" s="1">
        <f>T333</f>
        <v>0</v>
      </c>
      <c r="U334" s="30"/>
      <c r="V334" s="1">
        <f>V333</f>
        <v>0</v>
      </c>
      <c r="W334" s="30"/>
      <c r="X334" s="1">
        <f>X333</f>
        <v>0</v>
      </c>
      <c r="Y334" s="30"/>
      <c r="Z334" s="1">
        <f>Z333</f>
        <v>0</v>
      </c>
      <c r="AA334" s="30"/>
      <c r="AB334" s="1">
        <f>AB333</f>
        <v>0</v>
      </c>
      <c r="AC334" s="30"/>
      <c r="AD334" s="1">
        <f>AD333</f>
        <v>0</v>
      </c>
      <c r="AE334" s="30"/>
      <c r="AF334" s="1">
        <f>AF333</f>
        <v>0</v>
      </c>
      <c r="AG334" s="30"/>
      <c r="AH334" s="1">
        <f>AH333</f>
        <v>0</v>
      </c>
      <c r="AI334" s="30"/>
      <c r="AJ334" s="1">
        <f>AJ333</f>
        <v>0</v>
      </c>
      <c r="AK334" s="30"/>
      <c r="AL334" s="1">
        <f>AL333</f>
        <v>0</v>
      </c>
      <c r="AM334" s="30"/>
      <c r="AN334" s="1">
        <f>AN333</f>
        <v>0</v>
      </c>
      <c r="AO334" s="30"/>
      <c r="AP334" s="1">
        <f>AP333</f>
        <v>0</v>
      </c>
      <c r="AQ334" s="30"/>
      <c r="AR334" s="1">
        <f>AR333</f>
        <v>0</v>
      </c>
      <c r="AS334" s="30"/>
      <c r="AT334" s="1">
        <f>AT333</f>
        <v>0</v>
      </c>
      <c r="AU334" s="30"/>
      <c r="AV334" s="1">
        <f>AV333</f>
        <v>0</v>
      </c>
      <c r="AW334" s="30"/>
      <c r="AX334" s="1">
        <f>AX333</f>
        <v>0</v>
      </c>
      <c r="AY334" s="30"/>
      <c r="AZ334" s="1">
        <f>AZ333</f>
        <v>0</v>
      </c>
      <c r="BA334" s="30"/>
      <c r="BB334" s="1">
        <f>BB333</f>
        <v>0</v>
      </c>
      <c r="BC334" s="30"/>
      <c r="BD334" s="1">
        <f>BD333</f>
        <v>0</v>
      </c>
      <c r="BE334" s="30"/>
      <c r="BF334" s="1">
        <f>BF333</f>
        <v>0</v>
      </c>
      <c r="BG334" s="30"/>
      <c r="BH334" s="1">
        <f>BH333</f>
        <v>0</v>
      </c>
      <c r="BI334" s="30"/>
      <c r="BJ334" s="1">
        <f>BJ333</f>
        <v>0</v>
      </c>
      <c r="BK334" s="30"/>
      <c r="BL334" s="1">
        <f>BL333</f>
        <v>0</v>
      </c>
      <c r="BM334" s="30"/>
      <c r="BN334" s="1">
        <f>BN333</f>
        <v>0</v>
      </c>
      <c r="BO334" s="30"/>
      <c r="BP334" s="1">
        <f>BP333</f>
        <v>0</v>
      </c>
      <c r="BQ334" s="30"/>
      <c r="BR334" s="1">
        <f>BR333</f>
        <v>0</v>
      </c>
      <c r="BS334" s="30"/>
      <c r="BT334" s="1">
        <f>BT333</f>
        <v>0</v>
      </c>
      <c r="BU334" s="30"/>
      <c r="BV334" s="1">
        <f>BV333</f>
        <v>0</v>
      </c>
      <c r="BW334" s="30"/>
      <c r="BX334" s="1">
        <f>BX333</f>
        <v>0</v>
      </c>
      <c r="BY334" s="30"/>
      <c r="BZ334" s="1">
        <f>BZ333</f>
        <v>0</v>
      </c>
      <c r="CA334" s="5"/>
      <c r="CB334" s="1">
        <f>CB333</f>
        <v>0</v>
      </c>
      <c r="CC334" s="5"/>
      <c r="CD334" s="1">
        <f>CD333</f>
        <v>0</v>
      </c>
      <c r="CE334" s="5"/>
      <c r="CF334" s="1">
        <f>CF333</f>
        <v>0</v>
      </c>
      <c r="CG334" s="5"/>
      <c r="CH334" s="1">
        <f>CH333</f>
        <v>0</v>
      </c>
      <c r="CI334" s="5"/>
      <c r="CJ334" s="1">
        <f>CJ333</f>
        <v>0</v>
      </c>
      <c r="CK334" s="5"/>
      <c r="CL334" s="1">
        <f>CL333</f>
        <v>0</v>
      </c>
      <c r="CM334" s="5"/>
      <c r="CN334" s="1">
        <f>CN333</f>
        <v>0</v>
      </c>
      <c r="CO334" s="5"/>
      <c r="CP334" s="1">
        <f>CP333</f>
        <v>0</v>
      </c>
      <c r="CQ334" s="5"/>
      <c r="CR334" s="1">
        <f>CR333</f>
        <v>0</v>
      </c>
      <c r="CS334" s="5"/>
      <c r="CT334" s="1">
        <f>CT333</f>
        <v>0</v>
      </c>
      <c r="CU334" s="5"/>
    </row>
    <row r="335" spans="2:98" s="29" customFormat="1" ht="6" customHeight="1">
      <c r="B335" s="11"/>
      <c r="C335" s="11"/>
      <c r="D335" s="11"/>
      <c r="F335" s="11"/>
      <c r="H335" s="11"/>
      <c r="J335" s="11"/>
      <c r="L335" s="11"/>
      <c r="N335" s="11"/>
      <c r="P335" s="11"/>
      <c r="R335" s="11"/>
      <c r="T335" s="11"/>
      <c r="V335" s="11"/>
      <c r="X335" s="11"/>
      <c r="Z335" s="11"/>
      <c r="AB335" s="11"/>
      <c r="AD335" s="11"/>
      <c r="AF335" s="11"/>
      <c r="AH335" s="11"/>
      <c r="AJ335" s="11"/>
      <c r="AL335" s="11"/>
      <c r="AN335" s="11"/>
      <c r="AP335" s="11"/>
      <c r="AR335" s="11"/>
      <c r="AT335" s="11"/>
      <c r="AV335" s="11"/>
      <c r="AX335" s="11"/>
      <c r="AZ335" s="11"/>
      <c r="BB335" s="11"/>
      <c r="BD335" s="11"/>
      <c r="BF335" s="11"/>
      <c r="BH335" s="11"/>
      <c r="BJ335" s="11"/>
      <c r="BL335" s="11"/>
      <c r="BN335" s="11"/>
      <c r="BP335" s="11"/>
      <c r="BR335" s="11"/>
      <c r="BT335" s="11"/>
      <c r="BV335" s="11"/>
      <c r="BX335" s="11"/>
      <c r="BZ335" s="11"/>
      <c r="CB335" s="11"/>
      <c r="CD335" s="11"/>
      <c r="CF335" s="11"/>
      <c r="CH335" s="11"/>
      <c r="CJ335" s="11"/>
      <c r="CL335" s="11"/>
      <c r="CN335" s="11"/>
      <c r="CP335" s="11"/>
      <c r="CR335" s="11"/>
      <c r="CT335" s="11"/>
    </row>
    <row r="336" spans="2:99" s="29" customFormat="1" ht="15" customHeight="1">
      <c r="B336" s="8" t="s">
        <v>24</v>
      </c>
      <c r="C336" s="11"/>
      <c r="D336" s="17">
        <f>IF(($A334&lt;subsidy_start_date)+($A333&gt;subsidy_end_date),0,D328)</f>
        <v>0</v>
      </c>
      <c r="E336" s="30"/>
      <c r="F336" s="17">
        <f>IF(($A334&lt;subsidy_start_date)+($A333&gt;subsidy_end_date),0,F328)</f>
        <v>0</v>
      </c>
      <c r="G336" s="30"/>
      <c r="H336" s="17">
        <f>IF(($A334&lt;subsidy_start_date)+($A333&gt;subsidy_end_date),0,H328)</f>
        <v>0</v>
      </c>
      <c r="I336" s="30"/>
      <c r="J336" s="17">
        <f>IF(($A334&lt;subsidy_start_date)+($A333&gt;subsidy_end_date),0,J328)</f>
        <v>0</v>
      </c>
      <c r="K336" s="30"/>
      <c r="L336" s="17">
        <f>IF(($A334&lt;subsidy_start_date)+($A333&gt;subsidy_end_date),0,L328)</f>
        <v>0</v>
      </c>
      <c r="M336" s="30"/>
      <c r="N336" s="17">
        <f>IF(($A334&lt;subsidy_start_date)+($A333&gt;subsidy_end_date),0,N328)</f>
        <v>0</v>
      </c>
      <c r="O336" s="30"/>
      <c r="P336" s="17">
        <f>IF(($A334&lt;subsidy_start_date)+($A333&gt;subsidy_end_date),0,P328)</f>
        <v>0</v>
      </c>
      <c r="Q336" s="30"/>
      <c r="R336" s="17">
        <f>IF(($A334&lt;subsidy_start_date)+($A333&gt;subsidy_end_date),0,R328)</f>
        <v>0</v>
      </c>
      <c r="S336" s="30"/>
      <c r="T336" s="17">
        <f>IF(($A334&lt;subsidy_start_date)+($A333&gt;subsidy_end_date),0,T328)</f>
        <v>0</v>
      </c>
      <c r="U336" s="30"/>
      <c r="V336" s="17">
        <f>IF(($A334&lt;subsidy_start_date)+($A333&gt;subsidy_end_date),0,V328)</f>
        <v>0</v>
      </c>
      <c r="W336" s="30"/>
      <c r="X336" s="17">
        <f>IF(($A334&lt;subsidy_start_date)+($A333&gt;subsidy_end_date),0,X328)</f>
        <v>0</v>
      </c>
      <c r="Y336" s="30"/>
      <c r="Z336" s="17">
        <f>IF(($A334&lt;subsidy_start_date)+($A333&gt;subsidy_end_date),0,Z328)</f>
        <v>0</v>
      </c>
      <c r="AA336" s="30"/>
      <c r="AB336" s="17">
        <f>IF(($A334&lt;subsidy_start_date)+($A333&gt;subsidy_end_date),0,AB328)</f>
        <v>0</v>
      </c>
      <c r="AC336" s="30"/>
      <c r="AD336" s="17">
        <f>IF(($A334&lt;subsidy_start_date)+($A333&gt;subsidy_end_date),0,AD328)</f>
        <v>0</v>
      </c>
      <c r="AE336" s="30"/>
      <c r="AF336" s="17">
        <f>IF(($A334&lt;subsidy_start_date)+($A333&gt;subsidy_end_date),0,AF328)</f>
        <v>0</v>
      </c>
      <c r="AG336" s="30"/>
      <c r="AH336" s="17">
        <f>IF(($A334&lt;subsidy_start_date)+($A333&gt;subsidy_end_date),0,AH328)</f>
        <v>0</v>
      </c>
      <c r="AI336" s="30"/>
      <c r="AJ336" s="17">
        <f>IF(($A334&lt;subsidy_start_date)+($A333&gt;subsidy_end_date),0,AJ328)</f>
        <v>0</v>
      </c>
      <c r="AK336" s="30"/>
      <c r="AL336" s="17">
        <f>IF(($A334&lt;subsidy_start_date)+($A333&gt;subsidy_end_date),0,AL328)</f>
        <v>0</v>
      </c>
      <c r="AM336" s="30"/>
      <c r="AN336" s="17">
        <f>IF(($A334&lt;subsidy_start_date)+($A333&gt;subsidy_end_date),0,AN328)</f>
        <v>0</v>
      </c>
      <c r="AO336" s="30"/>
      <c r="AP336" s="17">
        <f>IF(($A334&lt;subsidy_start_date)+($A333&gt;subsidy_end_date),0,AP328)</f>
        <v>0</v>
      </c>
      <c r="AQ336" s="30"/>
      <c r="AR336" s="17">
        <f>IF(($A334&lt;subsidy_start_date)+($A333&gt;subsidy_end_date),0,AR328)</f>
        <v>0</v>
      </c>
      <c r="AS336" s="30"/>
      <c r="AT336" s="17">
        <f>IF(($A334&lt;subsidy_start_date)+($A333&gt;subsidy_end_date),0,AT328)</f>
        <v>0</v>
      </c>
      <c r="AU336" s="30"/>
      <c r="AV336" s="17">
        <f>IF(($A334&lt;subsidy_start_date)+($A333&gt;subsidy_end_date),0,AV328)</f>
        <v>0</v>
      </c>
      <c r="AW336" s="30"/>
      <c r="AX336" s="17">
        <f>IF(($A334&lt;subsidy_start_date)+($A333&gt;subsidy_end_date),0,AX328)</f>
        <v>0</v>
      </c>
      <c r="AY336" s="30"/>
      <c r="AZ336" s="17">
        <f>IF(($A334&lt;subsidy_start_date)+($A333&gt;subsidy_end_date),0,AZ328)</f>
        <v>0</v>
      </c>
      <c r="BA336" s="30"/>
      <c r="BB336" s="17">
        <f>IF(($A334&lt;subsidy_start_date)+($A333&gt;subsidy_end_date),0,BB328)</f>
        <v>0</v>
      </c>
      <c r="BC336" s="30"/>
      <c r="BD336" s="17">
        <f>IF(($A334&lt;subsidy_start_date)+($A333&gt;subsidy_end_date),0,BD328)</f>
        <v>0</v>
      </c>
      <c r="BE336" s="30"/>
      <c r="BF336" s="17">
        <f>IF(($A334&lt;subsidy_start_date)+($A333&gt;subsidy_end_date),0,BF328)</f>
        <v>0</v>
      </c>
      <c r="BG336" s="30"/>
      <c r="BH336" s="17">
        <f>IF(($A334&lt;subsidy_start_date)+($A333&gt;subsidy_end_date),0,BH328)</f>
        <v>0</v>
      </c>
      <c r="BI336" s="30"/>
      <c r="BJ336" s="17">
        <f>IF(($A334&lt;subsidy_start_date)+($A333&gt;subsidy_end_date),0,BJ328)</f>
        <v>0</v>
      </c>
      <c r="BK336" s="30"/>
      <c r="BL336" s="17">
        <f>IF(($A334&lt;subsidy_start_date)+($A333&gt;subsidy_end_date),0,BL328)</f>
        <v>0</v>
      </c>
      <c r="BM336" s="30"/>
      <c r="BN336" s="17">
        <f>IF(($A334&lt;subsidy_start_date)+($A333&gt;subsidy_end_date),0,BN328)</f>
        <v>0</v>
      </c>
      <c r="BO336" s="30"/>
      <c r="BP336" s="17">
        <f>IF(($A334&lt;subsidy_start_date)+($A333&gt;subsidy_end_date),0,BP328)</f>
        <v>0</v>
      </c>
      <c r="BQ336" s="30"/>
      <c r="BR336" s="17">
        <f>IF(($A334&lt;subsidy_start_date)+($A333&gt;subsidy_end_date),0,BR328)</f>
        <v>0</v>
      </c>
      <c r="BS336" s="30"/>
      <c r="BT336" s="17">
        <f>IF(($A334&lt;subsidy_start_date)+($A333&gt;subsidy_end_date),0,BT328)</f>
        <v>0</v>
      </c>
      <c r="BU336" s="30"/>
      <c r="BV336" s="17">
        <f>IF(($A334&lt;subsidy_start_date)+($A333&gt;subsidy_end_date),0,BV328)</f>
        <v>0</v>
      </c>
      <c r="BW336" s="30"/>
      <c r="BX336" s="17">
        <f>IF(($A334&lt;subsidy_start_date)+($A333&gt;subsidy_end_date),0,BX328)</f>
        <v>0</v>
      </c>
      <c r="BY336" s="30"/>
      <c r="BZ336" s="17">
        <f>IF(($A334&lt;subsidy_start_date)+($A333&gt;subsidy_end_date),0,BZ328)</f>
        <v>0</v>
      </c>
      <c r="CA336" s="5"/>
      <c r="CB336" s="17">
        <f>IF(($A334&lt;subsidy_start_date)+($A333&gt;subsidy_end_date),0,CB328)</f>
        <v>0</v>
      </c>
      <c r="CC336" s="5"/>
      <c r="CD336" s="17">
        <f>IF(($A334&lt;subsidy_start_date)+($A333&gt;subsidy_end_date),0,CD328)</f>
        <v>0</v>
      </c>
      <c r="CE336" s="5"/>
      <c r="CF336" s="17">
        <f>IF(($A334&lt;subsidy_start_date)+($A333&gt;subsidy_end_date),0,CF328)</f>
        <v>0</v>
      </c>
      <c r="CG336" s="5"/>
      <c r="CH336" s="17">
        <f>IF(($A334&lt;subsidy_start_date)+($A333&gt;subsidy_end_date),0,CH328)</f>
        <v>0</v>
      </c>
      <c r="CI336" s="5"/>
      <c r="CJ336" s="17">
        <f>IF(($A334&lt;subsidy_start_date)+($A333&gt;subsidy_end_date),0,CJ328)</f>
        <v>0</v>
      </c>
      <c r="CK336" s="5"/>
      <c r="CL336" s="17">
        <f>IF(($A334&lt;subsidy_start_date)+($A333&gt;subsidy_end_date),0,CL328)</f>
        <v>0</v>
      </c>
      <c r="CM336" s="5"/>
      <c r="CN336" s="17">
        <f>IF(($A334&lt;subsidy_start_date)+($A333&gt;subsidy_end_date),0,CN328)</f>
        <v>0</v>
      </c>
      <c r="CO336" s="5"/>
      <c r="CP336" s="17">
        <f>IF(($A334&lt;subsidy_start_date)+($A333&gt;subsidy_end_date),0,CP328)</f>
        <v>0</v>
      </c>
      <c r="CQ336" s="5"/>
      <c r="CR336" s="17">
        <f>IF(($A334&lt;subsidy_start_date)+($A333&gt;subsidy_end_date),0,CR328)</f>
        <v>0</v>
      </c>
      <c r="CS336" s="5"/>
      <c r="CT336" s="17">
        <f>IF(($A334&lt;subsidy_start_date)+($A333&gt;subsidy_end_date),0,CT328)</f>
        <v>0</v>
      </c>
      <c r="CU336" s="5"/>
    </row>
    <row r="337" spans="2:99" s="29" customFormat="1" ht="15" customHeight="1">
      <c r="B337" s="7" t="s">
        <v>34</v>
      </c>
      <c r="C337" s="11"/>
      <c r="D337" s="17">
        <f>-MIN(D336,D334*subsidy_rate)</f>
        <v>0</v>
      </c>
      <c r="E337" s="30"/>
      <c r="F337" s="17">
        <f>-MIN(F336,F334*subsidy_rate)</f>
        <v>0</v>
      </c>
      <c r="G337" s="30"/>
      <c r="H337" s="17">
        <f>-MIN(H336,H334*subsidy_rate)</f>
        <v>0</v>
      </c>
      <c r="I337" s="30"/>
      <c r="J337" s="17">
        <f>-MIN(J336,J334*subsidy_rate)</f>
        <v>0</v>
      </c>
      <c r="K337" s="30"/>
      <c r="L337" s="17">
        <f>-MIN(L336,L334*subsidy_rate)</f>
        <v>0</v>
      </c>
      <c r="M337" s="30"/>
      <c r="N337" s="17">
        <f>-MIN(N336,N334*subsidy_rate)</f>
        <v>0</v>
      </c>
      <c r="O337" s="30"/>
      <c r="P337" s="17">
        <f>-MIN(P336,P334*subsidy_rate)</f>
        <v>0</v>
      </c>
      <c r="Q337" s="30"/>
      <c r="R337" s="17">
        <f>-MIN(R336,R334*subsidy_rate)</f>
        <v>0</v>
      </c>
      <c r="S337" s="30"/>
      <c r="T337" s="17">
        <f>-MIN(T336,T334*subsidy_rate)</f>
        <v>0</v>
      </c>
      <c r="U337" s="30"/>
      <c r="V337" s="17">
        <f>-MIN(V336,V334*subsidy_rate)</f>
        <v>0</v>
      </c>
      <c r="W337" s="30"/>
      <c r="X337" s="17">
        <f>-MIN(X336,X334*subsidy_rate)</f>
        <v>0</v>
      </c>
      <c r="Y337" s="30"/>
      <c r="Z337" s="17">
        <f>-MIN(Z336,Z334*subsidy_rate)</f>
        <v>0</v>
      </c>
      <c r="AA337" s="30"/>
      <c r="AB337" s="17">
        <f>-MIN(AB336,AB334*subsidy_rate)</f>
        <v>0</v>
      </c>
      <c r="AC337" s="30"/>
      <c r="AD337" s="17">
        <f>-MIN(AD336,AD334*subsidy_rate)</f>
        <v>0</v>
      </c>
      <c r="AE337" s="30"/>
      <c r="AF337" s="17">
        <f>-MIN(AF336,AF334*subsidy_rate)</f>
        <v>0</v>
      </c>
      <c r="AG337" s="30"/>
      <c r="AH337" s="17">
        <f>-MIN(AH336,AH334*subsidy_rate)</f>
        <v>0</v>
      </c>
      <c r="AI337" s="30"/>
      <c r="AJ337" s="17">
        <f>-MIN(AJ336,AJ334*subsidy_rate)</f>
        <v>0</v>
      </c>
      <c r="AK337" s="30"/>
      <c r="AL337" s="17">
        <f>-MIN(AL336,AL334*subsidy_rate)</f>
        <v>0</v>
      </c>
      <c r="AM337" s="30"/>
      <c r="AN337" s="17">
        <f>-MIN(AN336,AN334*subsidy_rate)</f>
        <v>0</v>
      </c>
      <c r="AO337" s="30"/>
      <c r="AP337" s="17">
        <f>-MIN(AP336,AP334*subsidy_rate)</f>
        <v>0</v>
      </c>
      <c r="AQ337" s="30"/>
      <c r="AR337" s="17">
        <f>-MIN(AR336,AR334*subsidy_rate)</f>
        <v>0</v>
      </c>
      <c r="AS337" s="30"/>
      <c r="AT337" s="17">
        <f>-MIN(AT336,AT334*subsidy_rate)</f>
        <v>0</v>
      </c>
      <c r="AU337" s="30"/>
      <c r="AV337" s="17">
        <f>-MIN(AV336,AV334*subsidy_rate)</f>
        <v>0</v>
      </c>
      <c r="AW337" s="30"/>
      <c r="AX337" s="17">
        <f>-MIN(AX336,AX334*subsidy_rate)</f>
        <v>0</v>
      </c>
      <c r="AY337" s="30"/>
      <c r="AZ337" s="17">
        <f>-MIN(AZ336,AZ334*subsidy_rate)</f>
        <v>0</v>
      </c>
      <c r="BA337" s="30"/>
      <c r="BB337" s="17">
        <f>-MIN(BB336,BB334*subsidy_rate)</f>
        <v>0</v>
      </c>
      <c r="BC337" s="30"/>
      <c r="BD337" s="17">
        <f>-MIN(BD336,BD334*subsidy_rate)</f>
        <v>0</v>
      </c>
      <c r="BE337" s="30"/>
      <c r="BF337" s="17">
        <f>-MIN(BF336,BF334*subsidy_rate)</f>
        <v>0</v>
      </c>
      <c r="BG337" s="30"/>
      <c r="BH337" s="17">
        <f>-MIN(BH336,BH334*subsidy_rate)</f>
        <v>0</v>
      </c>
      <c r="BI337" s="30"/>
      <c r="BJ337" s="17">
        <f>-MIN(BJ336,BJ334*subsidy_rate)</f>
        <v>0</v>
      </c>
      <c r="BK337" s="30"/>
      <c r="BL337" s="17">
        <f>-MIN(BL336,BL334*subsidy_rate)</f>
        <v>0</v>
      </c>
      <c r="BM337" s="30"/>
      <c r="BN337" s="17">
        <f>-MIN(BN336,BN334*subsidy_rate)</f>
        <v>0</v>
      </c>
      <c r="BO337" s="30"/>
      <c r="BP337" s="17">
        <f>-MIN(BP336,BP334*subsidy_rate)</f>
        <v>0</v>
      </c>
      <c r="BQ337" s="30"/>
      <c r="BR337" s="17">
        <f>-MIN(BR336,BR334*subsidy_rate)</f>
        <v>0</v>
      </c>
      <c r="BS337" s="30"/>
      <c r="BT337" s="17">
        <f>-MIN(BT336,BT334*subsidy_rate)</f>
        <v>0</v>
      </c>
      <c r="BU337" s="30"/>
      <c r="BV337" s="17">
        <f>-MIN(BV336,BV334*subsidy_rate)</f>
        <v>0</v>
      </c>
      <c r="BW337" s="30"/>
      <c r="BX337" s="17">
        <f>-MIN(BX336,BX334*subsidy_rate)</f>
        <v>0</v>
      </c>
      <c r="BY337" s="30"/>
      <c r="BZ337" s="17">
        <f>-MIN(BZ336,BZ334*subsidy_rate)</f>
        <v>0</v>
      </c>
      <c r="CA337" s="5"/>
      <c r="CB337" s="17">
        <f>-MIN(CB336,CB334*subsidy_rate)</f>
        <v>0</v>
      </c>
      <c r="CC337" s="5"/>
      <c r="CD337" s="17">
        <f>-MIN(CD336,CD334*subsidy_rate)</f>
        <v>0</v>
      </c>
      <c r="CE337" s="5"/>
      <c r="CF337" s="17">
        <f>-MIN(CF336,CF334*subsidy_rate)</f>
        <v>0</v>
      </c>
      <c r="CG337" s="5"/>
      <c r="CH337" s="17">
        <f>-MIN(CH336,CH334*subsidy_rate)</f>
        <v>0</v>
      </c>
      <c r="CI337" s="5"/>
      <c r="CJ337" s="17">
        <f>-MIN(CJ336,CJ334*subsidy_rate)</f>
        <v>0</v>
      </c>
      <c r="CK337" s="5"/>
      <c r="CL337" s="17">
        <f>-MIN(CL336,CL334*subsidy_rate)</f>
        <v>0</v>
      </c>
      <c r="CM337" s="5"/>
      <c r="CN337" s="17">
        <f>-MIN(CN336,CN334*subsidy_rate)</f>
        <v>0</v>
      </c>
      <c r="CO337" s="5"/>
      <c r="CP337" s="17">
        <f>-MIN(CP336,CP334*subsidy_rate)</f>
        <v>0</v>
      </c>
      <c r="CQ337" s="5"/>
      <c r="CR337" s="17">
        <f>-MIN(CR336,CR334*subsidy_rate)</f>
        <v>0</v>
      </c>
      <c r="CS337" s="5"/>
      <c r="CT337" s="17">
        <f>-MIN(CT336,CT334*subsidy_rate)</f>
        <v>0</v>
      </c>
      <c r="CU337" s="5"/>
    </row>
    <row r="338" spans="2:99" s="29" customFormat="1" ht="15" customHeight="1">
      <c r="B338" s="8" t="str">
        <f>IF(A334&gt;=subsidy_end_date,"Wage subsidy expired","Wage subsidy available next period")</f>
        <v>Wage subsidy expired</v>
      </c>
      <c r="C338" s="11"/>
      <c r="D338" s="17">
        <f>D336+D337</f>
        <v>0</v>
      </c>
      <c r="E338" s="30"/>
      <c r="F338" s="17">
        <f>F336+F337</f>
        <v>0</v>
      </c>
      <c r="G338" s="30"/>
      <c r="H338" s="17">
        <f>H336+H337</f>
        <v>0</v>
      </c>
      <c r="I338" s="30"/>
      <c r="J338" s="17">
        <f>J336+J337</f>
        <v>0</v>
      </c>
      <c r="K338" s="30"/>
      <c r="L338" s="17">
        <f>L336+L337</f>
        <v>0</v>
      </c>
      <c r="M338" s="30"/>
      <c r="N338" s="17">
        <f>N336+N337</f>
        <v>0</v>
      </c>
      <c r="O338" s="30"/>
      <c r="P338" s="17">
        <f>P336+P337</f>
        <v>0</v>
      </c>
      <c r="Q338" s="30"/>
      <c r="R338" s="17">
        <f>R336+R337</f>
        <v>0</v>
      </c>
      <c r="S338" s="30"/>
      <c r="T338" s="17">
        <f>T336+T337</f>
        <v>0</v>
      </c>
      <c r="U338" s="30"/>
      <c r="V338" s="17">
        <f>V336+V337</f>
        <v>0</v>
      </c>
      <c r="W338" s="30"/>
      <c r="X338" s="17">
        <f>X336+X337</f>
        <v>0</v>
      </c>
      <c r="Y338" s="30"/>
      <c r="Z338" s="17">
        <f>Z336+Z337</f>
        <v>0</v>
      </c>
      <c r="AA338" s="30"/>
      <c r="AB338" s="17">
        <f>AB336+AB337</f>
        <v>0</v>
      </c>
      <c r="AC338" s="30"/>
      <c r="AD338" s="17">
        <f>AD336+AD337</f>
        <v>0</v>
      </c>
      <c r="AE338" s="30"/>
      <c r="AF338" s="17">
        <f>AF336+AF337</f>
        <v>0</v>
      </c>
      <c r="AG338" s="30"/>
      <c r="AH338" s="17">
        <f>AH336+AH337</f>
        <v>0</v>
      </c>
      <c r="AI338" s="30"/>
      <c r="AJ338" s="17">
        <f>AJ336+AJ337</f>
        <v>0</v>
      </c>
      <c r="AK338" s="30"/>
      <c r="AL338" s="17">
        <f>AL336+AL337</f>
        <v>0</v>
      </c>
      <c r="AM338" s="30"/>
      <c r="AN338" s="17">
        <f>AN336+AN337</f>
        <v>0</v>
      </c>
      <c r="AO338" s="30"/>
      <c r="AP338" s="17">
        <f>AP336+AP337</f>
        <v>0</v>
      </c>
      <c r="AQ338" s="30"/>
      <c r="AR338" s="17">
        <f>AR336+AR337</f>
        <v>0</v>
      </c>
      <c r="AS338" s="30"/>
      <c r="AT338" s="17">
        <f>AT336+AT337</f>
        <v>0</v>
      </c>
      <c r="AU338" s="30"/>
      <c r="AV338" s="17">
        <f>AV336+AV337</f>
        <v>0</v>
      </c>
      <c r="AW338" s="30"/>
      <c r="AX338" s="17">
        <f>AX336+AX337</f>
        <v>0</v>
      </c>
      <c r="AY338" s="30"/>
      <c r="AZ338" s="17">
        <f>AZ336+AZ337</f>
        <v>0</v>
      </c>
      <c r="BA338" s="30"/>
      <c r="BB338" s="17">
        <f>BB336+BB337</f>
        <v>0</v>
      </c>
      <c r="BC338" s="30"/>
      <c r="BD338" s="17">
        <f>BD336+BD337</f>
        <v>0</v>
      </c>
      <c r="BE338" s="30"/>
      <c r="BF338" s="17">
        <f>BF336+BF337</f>
        <v>0</v>
      </c>
      <c r="BG338" s="30"/>
      <c r="BH338" s="17">
        <f>BH336+BH337</f>
        <v>0</v>
      </c>
      <c r="BI338" s="30"/>
      <c r="BJ338" s="17">
        <f>BJ336+BJ337</f>
        <v>0</v>
      </c>
      <c r="BK338" s="30"/>
      <c r="BL338" s="17">
        <f>BL336+BL337</f>
        <v>0</v>
      </c>
      <c r="BM338" s="30"/>
      <c r="BN338" s="17">
        <f>BN336+BN337</f>
        <v>0</v>
      </c>
      <c r="BO338" s="30"/>
      <c r="BP338" s="17">
        <f>BP336+BP337</f>
        <v>0</v>
      </c>
      <c r="BQ338" s="30"/>
      <c r="BR338" s="17">
        <f>BR336+BR337</f>
        <v>0</v>
      </c>
      <c r="BS338" s="30"/>
      <c r="BT338" s="17">
        <f>BT336+BT337</f>
        <v>0</v>
      </c>
      <c r="BU338" s="30"/>
      <c r="BV338" s="17">
        <f>BV336+BV337</f>
        <v>0</v>
      </c>
      <c r="BW338" s="30"/>
      <c r="BX338" s="17">
        <f>BX336+BX337</f>
        <v>0</v>
      </c>
      <c r="BY338" s="30"/>
      <c r="BZ338" s="17">
        <f>BZ336+BZ337</f>
        <v>0</v>
      </c>
      <c r="CA338" s="5"/>
      <c r="CB338" s="17">
        <f>CB336+CB337</f>
        <v>0</v>
      </c>
      <c r="CC338" s="5"/>
      <c r="CD338" s="17">
        <f>CD336+CD337</f>
        <v>0</v>
      </c>
      <c r="CE338" s="5"/>
      <c r="CF338" s="17">
        <f>CF336+CF337</f>
        <v>0</v>
      </c>
      <c r="CG338" s="5"/>
      <c r="CH338" s="17">
        <f>CH336+CH337</f>
        <v>0</v>
      </c>
      <c r="CI338" s="5"/>
      <c r="CJ338" s="17">
        <f>CJ336+CJ337</f>
        <v>0</v>
      </c>
      <c r="CK338" s="5"/>
      <c r="CL338" s="17">
        <f>CL336+CL337</f>
        <v>0</v>
      </c>
      <c r="CM338" s="5"/>
      <c r="CN338" s="17">
        <f>CN336+CN337</f>
        <v>0</v>
      </c>
      <c r="CO338" s="5"/>
      <c r="CP338" s="17">
        <f>CP336+CP337</f>
        <v>0</v>
      </c>
      <c r="CQ338" s="5"/>
      <c r="CR338" s="17">
        <f>CR336+CR337</f>
        <v>0</v>
      </c>
      <c r="CS338" s="5"/>
      <c r="CT338" s="17">
        <f>CT336+CT337</f>
        <v>0</v>
      </c>
      <c r="CU338" s="5"/>
    </row>
    <row r="339" spans="2:99" s="29" customFormat="1" ht="15" customHeight="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c r="AA339" s="11"/>
      <c r="AB339" s="11"/>
      <c r="AC339" s="11"/>
      <c r="AD339" s="11"/>
      <c r="AE339" s="11"/>
      <c r="AF339" s="11"/>
      <c r="AG339" s="11"/>
      <c r="AH339" s="11"/>
      <c r="AI339" s="11"/>
      <c r="AJ339" s="11"/>
      <c r="AK339" s="11"/>
      <c r="AL339" s="11"/>
      <c r="AM339" s="11"/>
      <c r="AN339" s="11"/>
      <c r="AO339" s="11"/>
      <c r="AP339" s="11"/>
      <c r="AQ339" s="11"/>
      <c r="AR339" s="11"/>
      <c r="AS339" s="11"/>
      <c r="AT339" s="11"/>
      <c r="AU339" s="11"/>
      <c r="AV339" s="11"/>
      <c r="AW339" s="11"/>
      <c r="AX339" s="11"/>
      <c r="AY339" s="11"/>
      <c r="AZ339" s="11"/>
      <c r="BA339" s="11"/>
      <c r="BB339" s="11"/>
      <c r="BC339" s="11"/>
      <c r="BD339" s="11"/>
      <c r="BE339" s="11"/>
      <c r="BF339" s="11"/>
      <c r="BG339" s="11"/>
      <c r="BH339" s="11"/>
      <c r="BI339" s="11"/>
      <c r="BJ339" s="11"/>
      <c r="BK339" s="11"/>
      <c r="BL339" s="11"/>
      <c r="BM339" s="11"/>
      <c r="BN339" s="11"/>
      <c r="BO339" s="11"/>
      <c r="BP339" s="11"/>
      <c r="BQ339" s="11"/>
      <c r="BR339" s="11"/>
      <c r="BS339" s="11"/>
      <c r="BT339" s="11"/>
      <c r="BU339" s="11"/>
      <c r="BV339" s="11"/>
      <c r="BW339" s="11"/>
      <c r="BX339" s="11"/>
      <c r="BY339" s="11"/>
      <c r="BZ339" s="11"/>
      <c r="CA339" s="11"/>
      <c r="CB339" s="11"/>
      <c r="CC339" s="11"/>
      <c r="CD339" s="11"/>
      <c r="CE339" s="11"/>
      <c r="CF339" s="11"/>
      <c r="CG339" s="11"/>
      <c r="CH339" s="11"/>
      <c r="CI339" s="11"/>
      <c r="CJ339" s="11"/>
      <c r="CK339" s="11"/>
      <c r="CL339" s="11"/>
      <c r="CM339" s="11"/>
      <c r="CN339" s="11"/>
      <c r="CO339" s="11"/>
      <c r="CP339" s="11"/>
      <c r="CQ339" s="11"/>
      <c r="CR339" s="11"/>
      <c r="CS339" s="11"/>
      <c r="CT339" s="11"/>
      <c r="CU339" s="11"/>
    </row>
    <row r="340" s="29" customFormat="1" ht="15" customHeight="1"/>
    <row r="341" s="29" customFormat="1" ht="15" customHeight="1" hidden="1">
      <c r="B341"/>
    </row>
    <row r="342" spans="1:99" s="29" customFormat="1" ht="15" customHeight="1">
      <c r="A342" s="29">
        <f>A332+2</f>
        <v>29</v>
      </c>
      <c r="B342" s="28">
        <f>IF($D$102,TEXT($A343,"mmmm d")&amp;" to "&amp;TEXT($A344,"mmmm d"),"")</f>
      </c>
      <c r="C342" s="11"/>
      <c r="D342" s="33" t="str">
        <f>IF(D$202&lt;&gt;"",D$202,"")</f>
        <v>Employee 1</v>
      </c>
      <c r="E342" s="33"/>
      <c r="F342" s="33">
        <f>IF(F$202&lt;&gt;"",F$202,"")</f>
      </c>
      <c r="G342" s="33"/>
      <c r="H342" s="33">
        <f>IF(H$202&lt;&gt;"",H$202,"")</f>
      </c>
      <c r="I342" s="33"/>
      <c r="J342" s="33">
        <f>IF(J$202&lt;&gt;"",J$202,"")</f>
      </c>
      <c r="K342" s="33"/>
      <c r="L342" s="33">
        <f>IF(L$202&lt;&gt;"",L$202,"")</f>
      </c>
      <c r="M342" s="33"/>
      <c r="N342" s="33">
        <f>IF(N$202&lt;&gt;"",N$202,"")</f>
      </c>
      <c r="O342" s="33"/>
      <c r="P342" s="33">
        <f>IF(P$202&lt;&gt;"",P$202,"")</f>
      </c>
      <c r="Q342" s="33"/>
      <c r="R342" s="33">
        <f>IF(R$202&lt;&gt;"",R$202,"")</f>
      </c>
      <c r="S342" s="33"/>
      <c r="T342" s="33">
        <f>IF(T$202&lt;&gt;"",T$202,"")</f>
      </c>
      <c r="U342" s="33"/>
      <c r="V342" s="33">
        <f>IF(V$202&lt;&gt;"",V$202,"")</f>
      </c>
      <c r="W342" s="33"/>
      <c r="X342" s="33">
        <f>IF(X$202&lt;&gt;"",X$202,"")</f>
      </c>
      <c r="Y342" s="33"/>
      <c r="Z342" s="33">
        <f>IF(Z$202&lt;&gt;"",Z$202,"")</f>
      </c>
      <c r="AA342" s="33"/>
      <c r="AB342" s="33">
        <f>IF(AB$202&lt;&gt;"",AB$202,"")</f>
      </c>
      <c r="AC342" s="33"/>
      <c r="AD342" s="33">
        <f>IF(AD$202&lt;&gt;"",AD$202,"")</f>
      </c>
      <c r="AE342" s="33"/>
      <c r="AF342" s="33">
        <f>IF(AF$202&lt;&gt;"",AF$202,"")</f>
      </c>
      <c r="AG342" s="33"/>
      <c r="AH342" s="33">
        <f>IF(AH$202&lt;&gt;"",AH$202,"")</f>
      </c>
      <c r="AI342" s="33"/>
      <c r="AJ342" s="33">
        <f>IF(AJ$202&lt;&gt;"",AJ$202,"")</f>
      </c>
      <c r="AK342" s="33"/>
      <c r="AL342" s="33">
        <f>IF(AL$202&lt;&gt;"",AL$202,"")</f>
      </c>
      <c r="AM342" s="33"/>
      <c r="AN342" s="33">
        <f>IF(AN$202&lt;&gt;"",AN$202,"")</f>
      </c>
      <c r="AO342" s="33"/>
      <c r="AP342" s="33">
        <f>IF(AP$202&lt;&gt;"",AP$202,"")</f>
      </c>
      <c r="AQ342" s="33"/>
      <c r="AR342" s="33">
        <f>IF(AR$202&lt;&gt;"",AR$202,"")</f>
      </c>
      <c r="AS342" s="33"/>
      <c r="AT342" s="33">
        <f>IF(AT$202&lt;&gt;"",AT$202,"")</f>
      </c>
      <c r="AU342" s="33"/>
      <c r="AV342" s="33">
        <f>IF(AV$202&lt;&gt;"",AV$202,"")</f>
      </c>
      <c r="AW342" s="33"/>
      <c r="AX342" s="33">
        <f>IF(AX$202&lt;&gt;"",AX$202,"")</f>
      </c>
      <c r="AY342" s="33"/>
      <c r="AZ342" s="33">
        <f>IF(AZ$202&lt;&gt;"",AZ$202,"")</f>
      </c>
      <c r="BA342" s="33"/>
      <c r="BB342" s="33">
        <f>IF(BB$202&lt;&gt;"",BB$202,"")</f>
      </c>
      <c r="BC342" s="33"/>
      <c r="BD342" s="33">
        <f>IF(BD$202&lt;&gt;"",BD$202,"")</f>
      </c>
      <c r="BE342" s="33"/>
      <c r="BF342" s="33">
        <f>IF(BF$202&lt;&gt;"",BF$202,"")</f>
      </c>
      <c r="BG342" s="33"/>
      <c r="BH342" s="33">
        <f>IF(BH$202&lt;&gt;"",BH$202,"")</f>
      </c>
      <c r="BI342" s="33"/>
      <c r="BJ342" s="33">
        <f>IF(BJ$202&lt;&gt;"",BJ$202,"")</f>
      </c>
      <c r="BK342" s="33"/>
      <c r="BL342" s="33">
        <f>IF(BL$202&lt;&gt;"",BL$202,"")</f>
      </c>
      <c r="BM342" s="33"/>
      <c r="BN342" s="33">
        <f>IF(BN$202&lt;&gt;"",BN$202,"")</f>
      </c>
      <c r="BO342" s="33"/>
      <c r="BP342" s="33">
        <f>IF(BP$202&lt;&gt;"",BP$202,"")</f>
      </c>
      <c r="BQ342" s="33"/>
      <c r="BR342" s="33">
        <f>IF(BR$202&lt;&gt;"",BR$202,"")</f>
      </c>
      <c r="BS342" s="33"/>
      <c r="BT342" s="33">
        <f>IF(BT$202&lt;&gt;"",BT$202,"")</f>
      </c>
      <c r="BU342" s="33"/>
      <c r="BV342" s="33">
        <f>IF(BV$202&lt;&gt;"",BV$202,"")</f>
      </c>
      <c r="BW342" s="33"/>
      <c r="BX342" s="33">
        <f>IF(BX$202&lt;&gt;"",BX$202,"")</f>
      </c>
      <c r="BY342" s="33"/>
      <c r="BZ342" s="33">
        <f>IF(BZ$202&lt;&gt;"",BZ$202,"")</f>
      </c>
      <c r="CA342" s="33"/>
      <c r="CB342" s="33">
        <f>IF(CB$202&lt;&gt;"",CB$202,"")</f>
      </c>
      <c r="CC342" s="33"/>
      <c r="CD342" s="33">
        <f>IF(CD$202&lt;&gt;"",CD$202,"")</f>
      </c>
      <c r="CE342" s="33"/>
      <c r="CF342" s="33">
        <f>IF(CF$202&lt;&gt;"",CF$202,"")</f>
      </c>
      <c r="CG342" s="33"/>
      <c r="CH342" s="33">
        <f>IF(CH$202&lt;&gt;"",CH$202,"")</f>
      </c>
      <c r="CI342" s="33"/>
      <c r="CJ342" s="33">
        <f>IF(CJ$202&lt;&gt;"",CJ$202,"")</f>
      </c>
      <c r="CK342" s="33"/>
      <c r="CL342" s="33">
        <f>IF(CL$202&lt;&gt;"",CL$202,"")</f>
      </c>
      <c r="CM342" s="33"/>
      <c r="CN342" s="33">
        <f>IF(CN$202&lt;&gt;"",CN$202,"")</f>
      </c>
      <c r="CO342" s="33"/>
      <c r="CP342" s="33">
        <f>IF(CP$202&lt;&gt;"",CP$202,"")</f>
      </c>
      <c r="CQ342" s="33"/>
      <c r="CR342" s="33">
        <f>IF(CR$202&lt;&gt;"",CR$202,"")</f>
      </c>
      <c r="CS342" s="33"/>
      <c r="CT342" s="33">
        <f>IF(CT$202&lt;&gt;"",CT$202,"")</f>
      </c>
      <c r="CU342" s="33"/>
    </row>
    <row r="343" spans="1:100" s="29" customFormat="1" ht="6" customHeight="1">
      <c r="A343" s="29">
        <f>INDEX($D$102:$AI$102,1,$A342)</f>
      </c>
      <c r="B343" s="11"/>
      <c r="C343" s="11"/>
      <c r="D343" s="4">
        <f>IF($A333&gt;=subsidy_start_date,IF($A344&lt;=subsidy_end_date,D334,0),0)</f>
        <v>0</v>
      </c>
      <c r="F343" s="4">
        <f>IF($A333&gt;=subsidy_start_date,IF($A344&lt;=subsidy_end_date,F334,0),0)</f>
        <v>0</v>
      </c>
      <c r="H343" s="4">
        <f>IF($A333&gt;=subsidy_start_date,IF($A344&lt;=subsidy_end_date,H334,0),0)</f>
        <v>0</v>
      </c>
      <c r="J343" s="4">
        <f>IF($A333&gt;=subsidy_start_date,IF($A344&lt;=subsidy_end_date,J334,0),0)</f>
        <v>0</v>
      </c>
      <c r="L343" s="4">
        <f>IF($A333&gt;=subsidy_start_date,IF($A344&lt;=subsidy_end_date,L334,0),0)</f>
        <v>0</v>
      </c>
      <c r="N343" s="4">
        <f>IF($A333&gt;=subsidy_start_date,IF($A344&lt;=subsidy_end_date,N334,0),0)</f>
        <v>0</v>
      </c>
      <c r="P343" s="4">
        <f>IF($A333&gt;=subsidy_start_date,IF($A344&lt;=subsidy_end_date,P334,0),0)</f>
        <v>0</v>
      </c>
      <c r="R343" s="4">
        <f>IF($A333&gt;=subsidy_start_date,IF($A344&lt;=subsidy_end_date,R334,0),0)</f>
        <v>0</v>
      </c>
      <c r="T343" s="4">
        <f>IF($A333&gt;=subsidy_start_date,IF($A344&lt;=subsidy_end_date,T334,0),0)</f>
        <v>0</v>
      </c>
      <c r="V343" s="4">
        <f>IF($A333&gt;=subsidy_start_date,IF($A344&lt;=subsidy_end_date,V334,0),0)</f>
        <v>0</v>
      </c>
      <c r="X343" s="4">
        <f>IF($A333&gt;=subsidy_start_date,IF($A344&lt;=subsidy_end_date,X334,0),0)</f>
        <v>0</v>
      </c>
      <c r="Z343" s="4">
        <f>IF($A333&gt;=subsidy_start_date,IF($A344&lt;=subsidy_end_date,Z334,0),0)</f>
        <v>0</v>
      </c>
      <c r="AB343" s="4">
        <f>IF($A333&gt;=subsidy_start_date,IF($A344&lt;=subsidy_end_date,AB334,0),0)</f>
        <v>0</v>
      </c>
      <c r="AD343" s="4">
        <f>IF($A333&gt;=subsidy_start_date,IF($A344&lt;=subsidy_end_date,AD334,0),0)</f>
        <v>0</v>
      </c>
      <c r="AF343" s="4">
        <f>IF($A333&gt;=subsidy_start_date,IF($A344&lt;=subsidy_end_date,AF334,0),0)</f>
        <v>0</v>
      </c>
      <c r="AH343" s="4">
        <f>IF($A333&gt;=subsidy_start_date,IF($A344&lt;=subsidy_end_date,AH334,0),0)</f>
        <v>0</v>
      </c>
      <c r="AJ343" s="4">
        <f>IF($A333&gt;=subsidy_start_date,IF($A344&lt;=subsidy_end_date,AJ334,0),0)</f>
        <v>0</v>
      </c>
      <c r="AL343" s="4">
        <f>IF($A333&gt;=subsidy_start_date,IF($A344&lt;=subsidy_end_date,AL334,0),0)</f>
        <v>0</v>
      </c>
      <c r="AN343" s="4">
        <f>IF($A333&gt;=subsidy_start_date,IF($A344&lt;=subsidy_end_date,AN334,0),0)</f>
        <v>0</v>
      </c>
      <c r="AP343" s="4">
        <f>IF($A333&gt;=subsidy_start_date,IF($A344&lt;=subsidy_end_date,AP334,0),0)</f>
        <v>0</v>
      </c>
      <c r="AR343" s="4">
        <f>IF($A333&gt;=subsidy_start_date,IF($A344&lt;=subsidy_end_date,AR334,0),0)</f>
        <v>0</v>
      </c>
      <c r="AT343" s="4">
        <f>IF($A333&gt;=subsidy_start_date,IF($A344&lt;=subsidy_end_date,AT334,0),0)</f>
        <v>0</v>
      </c>
      <c r="AV343" s="4">
        <f>IF($A333&gt;=subsidy_start_date,IF($A344&lt;=subsidy_end_date,AV334,0),0)</f>
        <v>0</v>
      </c>
      <c r="AX343" s="4">
        <f>IF($A333&gt;=subsidy_start_date,IF($A344&lt;=subsidy_end_date,AX334,0),0)</f>
        <v>0</v>
      </c>
      <c r="AZ343" s="4">
        <f>IF($A333&gt;=subsidy_start_date,IF($A344&lt;=subsidy_end_date,AZ334,0),0)</f>
        <v>0</v>
      </c>
      <c r="BB343" s="4">
        <f>IF($A333&gt;=subsidy_start_date,IF($A344&lt;=subsidy_end_date,BB334,0),0)</f>
        <v>0</v>
      </c>
      <c r="BD343" s="4">
        <f>IF($A333&gt;=subsidy_start_date,IF($A344&lt;=subsidy_end_date,BD334,0),0)</f>
        <v>0</v>
      </c>
      <c r="BF343" s="4">
        <f>IF($A333&gt;=subsidy_start_date,IF($A344&lt;=subsidy_end_date,BF334,0),0)</f>
        <v>0</v>
      </c>
      <c r="BH343" s="4">
        <f>IF($A333&gt;=subsidy_start_date,IF($A344&lt;=subsidy_end_date,BH334,0),0)</f>
        <v>0</v>
      </c>
      <c r="BJ343" s="4">
        <f>IF($A333&gt;=subsidy_start_date,IF($A344&lt;=subsidy_end_date,BJ334,0),0)</f>
        <v>0</v>
      </c>
      <c r="BL343" s="4">
        <f>IF($A333&gt;=subsidy_start_date,IF($A344&lt;=subsidy_end_date,BL334,0),0)</f>
        <v>0</v>
      </c>
      <c r="BN343" s="4">
        <f>IF($A333&gt;=subsidy_start_date,IF($A344&lt;=subsidy_end_date,BN334,0),0)</f>
        <v>0</v>
      </c>
      <c r="BP343" s="4">
        <f>IF($A333&gt;=subsidy_start_date,IF($A344&lt;=subsidy_end_date,BP334,0),0)</f>
        <v>0</v>
      </c>
      <c r="BR343" s="4">
        <f>IF($A333&gt;=subsidy_start_date,IF($A344&lt;=subsidy_end_date,BR334,0),0)</f>
        <v>0</v>
      </c>
      <c r="BT343" s="4">
        <f>IF($A333&gt;=subsidy_start_date,IF($A344&lt;=subsidy_end_date,BT334,0),0)</f>
        <v>0</v>
      </c>
      <c r="BV343" s="4">
        <f>IF($A333&gt;=subsidy_start_date,IF($A344&lt;=subsidy_end_date,BV334,0),0)</f>
        <v>0</v>
      </c>
      <c r="BX343" s="4">
        <f>IF($A333&gt;=subsidy_start_date,IF($A344&lt;=subsidy_end_date,BX334,0),0)</f>
        <v>0</v>
      </c>
      <c r="BZ343" s="4">
        <f>IF($A333&gt;=subsidy_start_date,IF($A344&lt;=subsidy_end_date,BZ334,0),0)</f>
        <v>0</v>
      </c>
      <c r="CB343" s="4">
        <f>IF($A333&gt;=subsidy_start_date,IF($A344&lt;=subsidy_end_date,CB334,0),0)</f>
        <v>0</v>
      </c>
      <c r="CD343" s="4">
        <f>IF($A333&gt;=subsidy_start_date,IF($A344&lt;=subsidy_end_date,CD334,0),0)</f>
        <v>0</v>
      </c>
      <c r="CF343" s="4">
        <f>IF($A333&gt;=subsidy_start_date,IF($A344&lt;=subsidy_end_date,CF334,0),0)</f>
        <v>0</v>
      </c>
      <c r="CH343" s="4">
        <f>IF($A333&gt;=subsidy_start_date,IF($A344&lt;=subsidy_end_date,CH334,0),0)</f>
        <v>0</v>
      </c>
      <c r="CJ343" s="4">
        <f>IF($A333&gt;=subsidy_start_date,IF($A344&lt;=subsidy_end_date,CJ334,0),0)</f>
        <v>0</v>
      </c>
      <c r="CL343" s="4">
        <f>IF($A333&gt;=subsidy_start_date,IF($A344&lt;=subsidy_end_date,CL334,0),0)</f>
        <v>0</v>
      </c>
      <c r="CN343" s="4">
        <f>IF($A333&gt;=subsidy_start_date,IF($A344&lt;=subsidy_end_date,CN334,0),0)</f>
        <v>0</v>
      </c>
      <c r="CP343" s="4">
        <f>IF($A333&gt;=subsidy_start_date,IF($A344&lt;=subsidy_end_date,CP334,0),0)</f>
        <v>0</v>
      </c>
      <c r="CR343" s="4">
        <f>IF($A333&gt;=subsidy_start_date,IF($A344&lt;=subsidy_end_date,CR334,0),0)</f>
        <v>0</v>
      </c>
      <c r="CT343" s="4">
        <f>IF($A333&gt;=subsidy_start_date,IF($A344&lt;=subsidy_end_date,CT334,0),0)</f>
        <v>0</v>
      </c>
      <c r="CV343" s="4">
        <f>IF($A333&gt;=subsidy_start_date,IF($A344&lt;=subsidy_end_date,CV334,0),0)</f>
        <v>0</v>
      </c>
    </row>
    <row r="344" spans="1:99" s="29" customFormat="1" ht="15" customHeight="1">
      <c r="A344" s="29">
        <f>INDEX($D$103:$AI$103,1,$A342)</f>
      </c>
      <c r="B344" s="8" t="s">
        <v>36</v>
      </c>
      <c r="C344" s="11"/>
      <c r="D344" s="1">
        <f>D343</f>
        <v>0</v>
      </c>
      <c r="E344" s="30"/>
      <c r="F344" s="1">
        <f>F343</f>
        <v>0</v>
      </c>
      <c r="G344" s="30"/>
      <c r="H344" s="1">
        <f>H343</f>
        <v>0</v>
      </c>
      <c r="I344" s="30"/>
      <c r="J344" s="1">
        <f>J343</f>
        <v>0</v>
      </c>
      <c r="K344" s="30"/>
      <c r="L344" s="1">
        <f>L343</f>
        <v>0</v>
      </c>
      <c r="M344" s="30"/>
      <c r="N344" s="1">
        <f>N343</f>
        <v>0</v>
      </c>
      <c r="O344" s="30"/>
      <c r="P344" s="1">
        <f>P343</f>
        <v>0</v>
      </c>
      <c r="Q344" s="30"/>
      <c r="R344" s="1">
        <f>R343</f>
        <v>0</v>
      </c>
      <c r="S344" s="30"/>
      <c r="T344" s="1">
        <f>T343</f>
        <v>0</v>
      </c>
      <c r="U344" s="30"/>
      <c r="V344" s="1">
        <f>V343</f>
        <v>0</v>
      </c>
      <c r="W344" s="30"/>
      <c r="X344" s="1">
        <f>X343</f>
        <v>0</v>
      </c>
      <c r="Y344" s="30"/>
      <c r="Z344" s="1">
        <f>Z343</f>
        <v>0</v>
      </c>
      <c r="AA344" s="30"/>
      <c r="AB344" s="1">
        <f>AB343</f>
        <v>0</v>
      </c>
      <c r="AC344" s="30"/>
      <c r="AD344" s="1">
        <f>AD343</f>
        <v>0</v>
      </c>
      <c r="AE344" s="30"/>
      <c r="AF344" s="1">
        <f>AF343</f>
        <v>0</v>
      </c>
      <c r="AG344" s="30"/>
      <c r="AH344" s="1">
        <f>AH343</f>
        <v>0</v>
      </c>
      <c r="AI344" s="30"/>
      <c r="AJ344" s="1">
        <f>AJ343</f>
        <v>0</v>
      </c>
      <c r="AK344" s="30"/>
      <c r="AL344" s="1">
        <f>AL343</f>
        <v>0</v>
      </c>
      <c r="AM344" s="30"/>
      <c r="AN344" s="1">
        <f>AN343</f>
        <v>0</v>
      </c>
      <c r="AO344" s="30"/>
      <c r="AP344" s="1">
        <f>AP343</f>
        <v>0</v>
      </c>
      <c r="AQ344" s="30"/>
      <c r="AR344" s="1">
        <f>AR343</f>
        <v>0</v>
      </c>
      <c r="AS344" s="30"/>
      <c r="AT344" s="1">
        <f>AT343</f>
        <v>0</v>
      </c>
      <c r="AU344" s="30"/>
      <c r="AV344" s="1">
        <f>AV343</f>
        <v>0</v>
      </c>
      <c r="AW344" s="30"/>
      <c r="AX344" s="1">
        <f>AX343</f>
        <v>0</v>
      </c>
      <c r="AY344" s="30"/>
      <c r="AZ344" s="1">
        <f>AZ343</f>
        <v>0</v>
      </c>
      <c r="BA344" s="30"/>
      <c r="BB344" s="1">
        <f>BB343</f>
        <v>0</v>
      </c>
      <c r="BC344" s="30"/>
      <c r="BD344" s="1">
        <f>BD343</f>
        <v>0</v>
      </c>
      <c r="BE344" s="30"/>
      <c r="BF344" s="1">
        <f>BF343</f>
        <v>0</v>
      </c>
      <c r="BG344" s="30"/>
      <c r="BH344" s="1">
        <f>BH343</f>
        <v>0</v>
      </c>
      <c r="BI344" s="30"/>
      <c r="BJ344" s="1">
        <f>BJ343</f>
        <v>0</v>
      </c>
      <c r="BK344" s="30"/>
      <c r="BL344" s="1">
        <f>BL343</f>
        <v>0</v>
      </c>
      <c r="BM344" s="30"/>
      <c r="BN344" s="1">
        <f>BN343</f>
        <v>0</v>
      </c>
      <c r="BO344" s="30"/>
      <c r="BP344" s="1">
        <f>BP343</f>
        <v>0</v>
      </c>
      <c r="BQ344" s="30"/>
      <c r="BR344" s="1">
        <f>BR343</f>
        <v>0</v>
      </c>
      <c r="BS344" s="30"/>
      <c r="BT344" s="1">
        <f>BT343</f>
        <v>0</v>
      </c>
      <c r="BU344" s="30"/>
      <c r="BV344" s="1">
        <f>BV343</f>
        <v>0</v>
      </c>
      <c r="BW344" s="30"/>
      <c r="BX344" s="1">
        <f>BX343</f>
        <v>0</v>
      </c>
      <c r="BY344" s="30"/>
      <c r="BZ344" s="1">
        <f>BZ343</f>
        <v>0</v>
      </c>
      <c r="CA344" s="5"/>
      <c r="CB344" s="1">
        <f>CB343</f>
        <v>0</v>
      </c>
      <c r="CC344" s="5"/>
      <c r="CD344" s="1">
        <f>CD343</f>
        <v>0</v>
      </c>
      <c r="CE344" s="5"/>
      <c r="CF344" s="1">
        <f>CF343</f>
        <v>0</v>
      </c>
      <c r="CG344" s="5"/>
      <c r="CH344" s="1">
        <f>CH343</f>
        <v>0</v>
      </c>
      <c r="CI344" s="5"/>
      <c r="CJ344" s="1">
        <f>CJ343</f>
        <v>0</v>
      </c>
      <c r="CK344" s="5"/>
      <c r="CL344" s="1">
        <f>CL343</f>
        <v>0</v>
      </c>
      <c r="CM344" s="5"/>
      <c r="CN344" s="1">
        <f>CN343</f>
        <v>0</v>
      </c>
      <c r="CO344" s="5"/>
      <c r="CP344" s="1">
        <f>CP343</f>
        <v>0</v>
      </c>
      <c r="CQ344" s="5"/>
      <c r="CR344" s="1">
        <f>CR343</f>
        <v>0</v>
      </c>
      <c r="CS344" s="5"/>
      <c r="CT344" s="1">
        <f>CT343</f>
        <v>0</v>
      </c>
      <c r="CU344" s="5"/>
    </row>
    <row r="345" spans="2:98" s="29" customFormat="1" ht="6" customHeight="1">
      <c r="B345" s="11"/>
      <c r="C345" s="11"/>
      <c r="D345" s="11"/>
      <c r="F345" s="11"/>
      <c r="H345" s="11"/>
      <c r="J345" s="11"/>
      <c r="L345" s="11"/>
      <c r="N345" s="11"/>
      <c r="P345" s="11"/>
      <c r="R345" s="11"/>
      <c r="T345" s="11"/>
      <c r="V345" s="11"/>
      <c r="X345" s="11"/>
      <c r="Z345" s="11"/>
      <c r="AB345" s="11"/>
      <c r="AD345" s="11"/>
      <c r="AF345" s="11"/>
      <c r="AH345" s="11"/>
      <c r="AJ345" s="11"/>
      <c r="AL345" s="11"/>
      <c r="AN345" s="11"/>
      <c r="AP345" s="11"/>
      <c r="AR345" s="11"/>
      <c r="AT345" s="11"/>
      <c r="AV345" s="11"/>
      <c r="AX345" s="11"/>
      <c r="AZ345" s="11"/>
      <c r="BB345" s="11"/>
      <c r="BD345" s="11"/>
      <c r="BF345" s="11"/>
      <c r="BH345" s="11"/>
      <c r="BJ345" s="11"/>
      <c r="BL345" s="11"/>
      <c r="BN345" s="11"/>
      <c r="BP345" s="11"/>
      <c r="BR345" s="11"/>
      <c r="BT345" s="11"/>
      <c r="BV345" s="11"/>
      <c r="BX345" s="11"/>
      <c r="BZ345" s="11"/>
      <c r="CB345" s="11"/>
      <c r="CD345" s="11"/>
      <c r="CF345" s="11"/>
      <c r="CH345" s="11"/>
      <c r="CJ345" s="11"/>
      <c r="CL345" s="11"/>
      <c r="CN345" s="11"/>
      <c r="CP345" s="11"/>
      <c r="CR345" s="11"/>
      <c r="CT345" s="11"/>
    </row>
    <row r="346" spans="2:99" s="29" customFormat="1" ht="15" customHeight="1">
      <c r="B346" s="8" t="s">
        <v>24</v>
      </c>
      <c r="C346" s="11"/>
      <c r="D346" s="17">
        <f>IF(($A344&lt;subsidy_start_date)+($A343&gt;subsidy_end_date),0,D338)</f>
        <v>0</v>
      </c>
      <c r="E346" s="30"/>
      <c r="F346" s="17">
        <f>IF(($A344&lt;subsidy_start_date)+($A343&gt;subsidy_end_date),0,F338)</f>
        <v>0</v>
      </c>
      <c r="G346" s="30"/>
      <c r="H346" s="17">
        <f>IF(($A344&lt;subsidy_start_date)+($A343&gt;subsidy_end_date),0,H338)</f>
        <v>0</v>
      </c>
      <c r="I346" s="30"/>
      <c r="J346" s="17">
        <f>IF(($A344&lt;subsidy_start_date)+($A343&gt;subsidy_end_date),0,J338)</f>
        <v>0</v>
      </c>
      <c r="K346" s="30"/>
      <c r="L346" s="17">
        <f>IF(($A344&lt;subsidy_start_date)+($A343&gt;subsidy_end_date),0,L338)</f>
        <v>0</v>
      </c>
      <c r="M346" s="30"/>
      <c r="N346" s="17">
        <f>IF(($A344&lt;subsidy_start_date)+($A343&gt;subsidy_end_date),0,N338)</f>
        <v>0</v>
      </c>
      <c r="O346" s="30"/>
      <c r="P346" s="17">
        <f>IF(($A344&lt;subsidy_start_date)+($A343&gt;subsidy_end_date),0,P338)</f>
        <v>0</v>
      </c>
      <c r="Q346" s="30"/>
      <c r="R346" s="17">
        <f>IF(($A344&lt;subsidy_start_date)+($A343&gt;subsidy_end_date),0,R338)</f>
        <v>0</v>
      </c>
      <c r="S346" s="30"/>
      <c r="T346" s="17">
        <f>IF(($A344&lt;subsidy_start_date)+($A343&gt;subsidy_end_date),0,T338)</f>
        <v>0</v>
      </c>
      <c r="U346" s="30"/>
      <c r="V346" s="17">
        <f>IF(($A344&lt;subsidy_start_date)+($A343&gt;subsidy_end_date),0,V338)</f>
        <v>0</v>
      </c>
      <c r="W346" s="30"/>
      <c r="X346" s="17">
        <f>IF(($A344&lt;subsidy_start_date)+($A343&gt;subsidy_end_date),0,X338)</f>
        <v>0</v>
      </c>
      <c r="Y346" s="30"/>
      <c r="Z346" s="17">
        <f>IF(($A344&lt;subsidy_start_date)+($A343&gt;subsidy_end_date),0,Z338)</f>
        <v>0</v>
      </c>
      <c r="AA346" s="30"/>
      <c r="AB346" s="17">
        <f>IF(($A344&lt;subsidy_start_date)+($A343&gt;subsidy_end_date),0,AB338)</f>
        <v>0</v>
      </c>
      <c r="AC346" s="30"/>
      <c r="AD346" s="17">
        <f>IF(($A344&lt;subsidy_start_date)+($A343&gt;subsidy_end_date),0,AD338)</f>
        <v>0</v>
      </c>
      <c r="AE346" s="30"/>
      <c r="AF346" s="17">
        <f>IF(($A344&lt;subsidy_start_date)+($A343&gt;subsidy_end_date),0,AF338)</f>
        <v>0</v>
      </c>
      <c r="AG346" s="30"/>
      <c r="AH346" s="17">
        <f>IF(($A344&lt;subsidy_start_date)+($A343&gt;subsidy_end_date),0,AH338)</f>
        <v>0</v>
      </c>
      <c r="AI346" s="30"/>
      <c r="AJ346" s="17">
        <f>IF(($A344&lt;subsidy_start_date)+($A343&gt;subsidy_end_date),0,AJ338)</f>
        <v>0</v>
      </c>
      <c r="AK346" s="30"/>
      <c r="AL346" s="17">
        <f>IF(($A344&lt;subsidy_start_date)+($A343&gt;subsidy_end_date),0,AL338)</f>
        <v>0</v>
      </c>
      <c r="AM346" s="30"/>
      <c r="AN346" s="17">
        <f>IF(($A344&lt;subsidy_start_date)+($A343&gt;subsidy_end_date),0,AN338)</f>
        <v>0</v>
      </c>
      <c r="AO346" s="30"/>
      <c r="AP346" s="17">
        <f>IF(($A344&lt;subsidy_start_date)+($A343&gt;subsidy_end_date),0,AP338)</f>
        <v>0</v>
      </c>
      <c r="AQ346" s="30"/>
      <c r="AR346" s="17">
        <f>IF(($A344&lt;subsidy_start_date)+($A343&gt;subsidy_end_date),0,AR338)</f>
        <v>0</v>
      </c>
      <c r="AS346" s="30"/>
      <c r="AT346" s="17">
        <f>IF(($A344&lt;subsidy_start_date)+($A343&gt;subsidy_end_date),0,AT338)</f>
        <v>0</v>
      </c>
      <c r="AU346" s="30"/>
      <c r="AV346" s="17">
        <f>IF(($A344&lt;subsidy_start_date)+($A343&gt;subsidy_end_date),0,AV338)</f>
        <v>0</v>
      </c>
      <c r="AW346" s="30"/>
      <c r="AX346" s="17">
        <f>IF(($A344&lt;subsidy_start_date)+($A343&gt;subsidy_end_date),0,AX338)</f>
        <v>0</v>
      </c>
      <c r="AY346" s="30"/>
      <c r="AZ346" s="17">
        <f>IF(($A344&lt;subsidy_start_date)+($A343&gt;subsidy_end_date),0,AZ338)</f>
        <v>0</v>
      </c>
      <c r="BA346" s="30"/>
      <c r="BB346" s="17">
        <f>IF(($A344&lt;subsidy_start_date)+($A343&gt;subsidy_end_date),0,BB338)</f>
        <v>0</v>
      </c>
      <c r="BC346" s="30"/>
      <c r="BD346" s="17">
        <f>IF(($A344&lt;subsidy_start_date)+($A343&gt;subsidy_end_date),0,BD338)</f>
        <v>0</v>
      </c>
      <c r="BE346" s="30"/>
      <c r="BF346" s="17">
        <f>IF(($A344&lt;subsidy_start_date)+($A343&gt;subsidy_end_date),0,BF338)</f>
        <v>0</v>
      </c>
      <c r="BG346" s="30"/>
      <c r="BH346" s="17">
        <f>IF(($A344&lt;subsidy_start_date)+($A343&gt;subsidy_end_date),0,BH338)</f>
        <v>0</v>
      </c>
      <c r="BI346" s="30"/>
      <c r="BJ346" s="17">
        <f>IF(($A344&lt;subsidy_start_date)+($A343&gt;subsidy_end_date),0,BJ338)</f>
        <v>0</v>
      </c>
      <c r="BK346" s="30"/>
      <c r="BL346" s="17">
        <f>IF(($A344&lt;subsidy_start_date)+($A343&gt;subsidy_end_date),0,BL338)</f>
        <v>0</v>
      </c>
      <c r="BM346" s="30"/>
      <c r="BN346" s="17">
        <f>IF(($A344&lt;subsidy_start_date)+($A343&gt;subsidy_end_date),0,BN338)</f>
        <v>0</v>
      </c>
      <c r="BO346" s="30"/>
      <c r="BP346" s="17">
        <f>IF(($A344&lt;subsidy_start_date)+($A343&gt;subsidy_end_date),0,BP338)</f>
        <v>0</v>
      </c>
      <c r="BQ346" s="30"/>
      <c r="BR346" s="17">
        <f>IF(($A344&lt;subsidy_start_date)+($A343&gt;subsidy_end_date),0,BR338)</f>
        <v>0</v>
      </c>
      <c r="BS346" s="30"/>
      <c r="BT346" s="17">
        <f>IF(($A344&lt;subsidy_start_date)+($A343&gt;subsidy_end_date),0,BT338)</f>
        <v>0</v>
      </c>
      <c r="BU346" s="30"/>
      <c r="BV346" s="17">
        <f>IF(($A344&lt;subsidy_start_date)+($A343&gt;subsidy_end_date),0,BV338)</f>
        <v>0</v>
      </c>
      <c r="BW346" s="30"/>
      <c r="BX346" s="17">
        <f>IF(($A344&lt;subsidy_start_date)+($A343&gt;subsidy_end_date),0,BX338)</f>
        <v>0</v>
      </c>
      <c r="BY346" s="30"/>
      <c r="BZ346" s="17">
        <f>IF(($A344&lt;subsidy_start_date)+($A343&gt;subsidy_end_date),0,BZ338)</f>
        <v>0</v>
      </c>
      <c r="CA346" s="5"/>
      <c r="CB346" s="17">
        <f>IF(($A344&lt;subsidy_start_date)+($A343&gt;subsidy_end_date),0,CB338)</f>
        <v>0</v>
      </c>
      <c r="CC346" s="5"/>
      <c r="CD346" s="17">
        <f>IF(($A344&lt;subsidy_start_date)+($A343&gt;subsidy_end_date),0,CD338)</f>
        <v>0</v>
      </c>
      <c r="CE346" s="5"/>
      <c r="CF346" s="17">
        <f>IF(($A344&lt;subsidy_start_date)+($A343&gt;subsidy_end_date),0,CF338)</f>
        <v>0</v>
      </c>
      <c r="CG346" s="5"/>
      <c r="CH346" s="17">
        <f>IF(($A344&lt;subsidy_start_date)+($A343&gt;subsidy_end_date),0,CH338)</f>
        <v>0</v>
      </c>
      <c r="CI346" s="5"/>
      <c r="CJ346" s="17">
        <f>IF(($A344&lt;subsidy_start_date)+($A343&gt;subsidy_end_date),0,CJ338)</f>
        <v>0</v>
      </c>
      <c r="CK346" s="5"/>
      <c r="CL346" s="17">
        <f>IF(($A344&lt;subsidy_start_date)+($A343&gt;subsidy_end_date),0,CL338)</f>
        <v>0</v>
      </c>
      <c r="CM346" s="5"/>
      <c r="CN346" s="17">
        <f>IF(($A344&lt;subsidy_start_date)+($A343&gt;subsidy_end_date),0,CN338)</f>
        <v>0</v>
      </c>
      <c r="CO346" s="5"/>
      <c r="CP346" s="17">
        <f>IF(($A344&lt;subsidy_start_date)+($A343&gt;subsidy_end_date),0,CP338)</f>
        <v>0</v>
      </c>
      <c r="CQ346" s="5"/>
      <c r="CR346" s="17">
        <f>IF(($A344&lt;subsidy_start_date)+($A343&gt;subsidy_end_date),0,CR338)</f>
        <v>0</v>
      </c>
      <c r="CS346" s="5"/>
      <c r="CT346" s="17">
        <f>IF(($A344&lt;subsidy_start_date)+($A343&gt;subsidy_end_date),0,CT338)</f>
        <v>0</v>
      </c>
      <c r="CU346" s="5"/>
    </row>
    <row r="347" spans="2:99" s="29" customFormat="1" ht="15" customHeight="1">
      <c r="B347" s="7" t="s">
        <v>34</v>
      </c>
      <c r="C347" s="11"/>
      <c r="D347" s="17">
        <f>-MIN(D346,D344*subsidy_rate)</f>
        <v>0</v>
      </c>
      <c r="E347" s="30"/>
      <c r="F347" s="17">
        <f>-MIN(F346,F344*subsidy_rate)</f>
        <v>0</v>
      </c>
      <c r="G347" s="30"/>
      <c r="H347" s="17">
        <f>-MIN(H346,H344*subsidy_rate)</f>
        <v>0</v>
      </c>
      <c r="I347" s="30"/>
      <c r="J347" s="17">
        <f>-MIN(J346,J344*subsidy_rate)</f>
        <v>0</v>
      </c>
      <c r="K347" s="30"/>
      <c r="L347" s="17">
        <f>-MIN(L346,L344*subsidy_rate)</f>
        <v>0</v>
      </c>
      <c r="M347" s="30"/>
      <c r="N347" s="17">
        <f>-MIN(N346,N344*subsidy_rate)</f>
        <v>0</v>
      </c>
      <c r="O347" s="30"/>
      <c r="P347" s="17">
        <f>-MIN(P346,P344*subsidy_rate)</f>
        <v>0</v>
      </c>
      <c r="Q347" s="30"/>
      <c r="R347" s="17">
        <f>-MIN(R346,R344*subsidy_rate)</f>
        <v>0</v>
      </c>
      <c r="S347" s="30"/>
      <c r="T347" s="17">
        <f>-MIN(T346,T344*subsidy_rate)</f>
        <v>0</v>
      </c>
      <c r="U347" s="30"/>
      <c r="V347" s="17">
        <f>-MIN(V346,V344*subsidy_rate)</f>
        <v>0</v>
      </c>
      <c r="W347" s="30"/>
      <c r="X347" s="17">
        <f>-MIN(X346,X344*subsidy_rate)</f>
        <v>0</v>
      </c>
      <c r="Y347" s="30"/>
      <c r="Z347" s="17">
        <f>-MIN(Z346,Z344*subsidy_rate)</f>
        <v>0</v>
      </c>
      <c r="AA347" s="30"/>
      <c r="AB347" s="17">
        <f>-MIN(AB346,AB344*subsidy_rate)</f>
        <v>0</v>
      </c>
      <c r="AC347" s="30"/>
      <c r="AD347" s="17">
        <f>-MIN(AD346,AD344*subsidy_rate)</f>
        <v>0</v>
      </c>
      <c r="AE347" s="30"/>
      <c r="AF347" s="17">
        <f>-MIN(AF346,AF344*subsidy_rate)</f>
        <v>0</v>
      </c>
      <c r="AG347" s="30"/>
      <c r="AH347" s="17">
        <f>-MIN(AH346,AH344*subsidy_rate)</f>
        <v>0</v>
      </c>
      <c r="AI347" s="30"/>
      <c r="AJ347" s="17">
        <f>-MIN(AJ346,AJ344*subsidy_rate)</f>
        <v>0</v>
      </c>
      <c r="AK347" s="30"/>
      <c r="AL347" s="17">
        <f>-MIN(AL346,AL344*subsidy_rate)</f>
        <v>0</v>
      </c>
      <c r="AM347" s="30"/>
      <c r="AN347" s="17">
        <f>-MIN(AN346,AN344*subsidy_rate)</f>
        <v>0</v>
      </c>
      <c r="AO347" s="30"/>
      <c r="AP347" s="17">
        <f>-MIN(AP346,AP344*subsidy_rate)</f>
        <v>0</v>
      </c>
      <c r="AQ347" s="30"/>
      <c r="AR347" s="17">
        <f>-MIN(AR346,AR344*subsidy_rate)</f>
        <v>0</v>
      </c>
      <c r="AS347" s="30"/>
      <c r="AT347" s="17">
        <f>-MIN(AT346,AT344*subsidy_rate)</f>
        <v>0</v>
      </c>
      <c r="AU347" s="30"/>
      <c r="AV347" s="17">
        <f>-MIN(AV346,AV344*subsidy_rate)</f>
        <v>0</v>
      </c>
      <c r="AW347" s="30"/>
      <c r="AX347" s="17">
        <f>-MIN(AX346,AX344*subsidy_rate)</f>
        <v>0</v>
      </c>
      <c r="AY347" s="30"/>
      <c r="AZ347" s="17">
        <f>-MIN(AZ346,AZ344*subsidy_rate)</f>
        <v>0</v>
      </c>
      <c r="BA347" s="30"/>
      <c r="BB347" s="17">
        <f>-MIN(BB346,BB344*subsidy_rate)</f>
        <v>0</v>
      </c>
      <c r="BC347" s="30"/>
      <c r="BD347" s="17">
        <f>-MIN(BD346,BD344*subsidy_rate)</f>
        <v>0</v>
      </c>
      <c r="BE347" s="30"/>
      <c r="BF347" s="17">
        <f>-MIN(BF346,BF344*subsidy_rate)</f>
        <v>0</v>
      </c>
      <c r="BG347" s="30"/>
      <c r="BH347" s="17">
        <f>-MIN(BH346,BH344*subsidy_rate)</f>
        <v>0</v>
      </c>
      <c r="BI347" s="30"/>
      <c r="BJ347" s="17">
        <f>-MIN(BJ346,BJ344*subsidy_rate)</f>
        <v>0</v>
      </c>
      <c r="BK347" s="30"/>
      <c r="BL347" s="17">
        <f>-MIN(BL346,BL344*subsidy_rate)</f>
        <v>0</v>
      </c>
      <c r="BM347" s="30"/>
      <c r="BN347" s="17">
        <f>-MIN(BN346,BN344*subsidy_rate)</f>
        <v>0</v>
      </c>
      <c r="BO347" s="30"/>
      <c r="BP347" s="17">
        <f>-MIN(BP346,BP344*subsidy_rate)</f>
        <v>0</v>
      </c>
      <c r="BQ347" s="30"/>
      <c r="BR347" s="17">
        <f>-MIN(BR346,BR344*subsidy_rate)</f>
        <v>0</v>
      </c>
      <c r="BS347" s="30"/>
      <c r="BT347" s="17">
        <f>-MIN(BT346,BT344*subsidy_rate)</f>
        <v>0</v>
      </c>
      <c r="BU347" s="30"/>
      <c r="BV347" s="17">
        <f>-MIN(BV346,BV344*subsidy_rate)</f>
        <v>0</v>
      </c>
      <c r="BW347" s="30"/>
      <c r="BX347" s="17">
        <f>-MIN(BX346,BX344*subsidy_rate)</f>
        <v>0</v>
      </c>
      <c r="BY347" s="30"/>
      <c r="BZ347" s="17">
        <f>-MIN(BZ346,BZ344*subsidy_rate)</f>
        <v>0</v>
      </c>
      <c r="CA347" s="5"/>
      <c r="CB347" s="17">
        <f>-MIN(CB346,CB344*subsidy_rate)</f>
        <v>0</v>
      </c>
      <c r="CC347" s="5"/>
      <c r="CD347" s="17">
        <f>-MIN(CD346,CD344*subsidy_rate)</f>
        <v>0</v>
      </c>
      <c r="CE347" s="5"/>
      <c r="CF347" s="17">
        <f>-MIN(CF346,CF344*subsidy_rate)</f>
        <v>0</v>
      </c>
      <c r="CG347" s="5"/>
      <c r="CH347" s="17">
        <f>-MIN(CH346,CH344*subsidy_rate)</f>
        <v>0</v>
      </c>
      <c r="CI347" s="5"/>
      <c r="CJ347" s="17">
        <f>-MIN(CJ346,CJ344*subsidy_rate)</f>
        <v>0</v>
      </c>
      <c r="CK347" s="5"/>
      <c r="CL347" s="17">
        <f>-MIN(CL346,CL344*subsidy_rate)</f>
        <v>0</v>
      </c>
      <c r="CM347" s="5"/>
      <c r="CN347" s="17">
        <f>-MIN(CN346,CN344*subsidy_rate)</f>
        <v>0</v>
      </c>
      <c r="CO347" s="5"/>
      <c r="CP347" s="17">
        <f>-MIN(CP346,CP344*subsidy_rate)</f>
        <v>0</v>
      </c>
      <c r="CQ347" s="5"/>
      <c r="CR347" s="17">
        <f>-MIN(CR346,CR344*subsidy_rate)</f>
        <v>0</v>
      </c>
      <c r="CS347" s="5"/>
      <c r="CT347" s="17">
        <f>-MIN(CT346,CT344*subsidy_rate)</f>
        <v>0</v>
      </c>
      <c r="CU347" s="5"/>
    </row>
    <row r="348" spans="2:99" s="29" customFormat="1" ht="15" customHeight="1">
      <c r="B348" s="8" t="str">
        <f>IF(A344&gt;=subsidy_end_date,"Wage subsidy expired","Wage subsidy available next period")</f>
        <v>Wage subsidy expired</v>
      </c>
      <c r="C348" s="11"/>
      <c r="D348" s="17">
        <f>D346+D347</f>
        <v>0</v>
      </c>
      <c r="E348" s="30"/>
      <c r="F348" s="17">
        <f>F346+F347</f>
        <v>0</v>
      </c>
      <c r="G348" s="30"/>
      <c r="H348" s="17">
        <f>H346+H347</f>
        <v>0</v>
      </c>
      <c r="I348" s="30"/>
      <c r="J348" s="17">
        <f>J346+J347</f>
        <v>0</v>
      </c>
      <c r="K348" s="30"/>
      <c r="L348" s="17">
        <f>L346+L347</f>
        <v>0</v>
      </c>
      <c r="M348" s="30"/>
      <c r="N348" s="17">
        <f>N346+N347</f>
        <v>0</v>
      </c>
      <c r="O348" s="30"/>
      <c r="P348" s="17">
        <f>P346+P347</f>
        <v>0</v>
      </c>
      <c r="Q348" s="30"/>
      <c r="R348" s="17">
        <f>R346+R347</f>
        <v>0</v>
      </c>
      <c r="S348" s="30"/>
      <c r="T348" s="17">
        <f>T346+T347</f>
        <v>0</v>
      </c>
      <c r="U348" s="30"/>
      <c r="V348" s="17">
        <f>V346+V347</f>
        <v>0</v>
      </c>
      <c r="W348" s="30"/>
      <c r="X348" s="17">
        <f>X346+X347</f>
        <v>0</v>
      </c>
      <c r="Y348" s="30"/>
      <c r="Z348" s="17">
        <f>Z346+Z347</f>
        <v>0</v>
      </c>
      <c r="AA348" s="30"/>
      <c r="AB348" s="17">
        <f>AB346+AB347</f>
        <v>0</v>
      </c>
      <c r="AC348" s="30"/>
      <c r="AD348" s="17">
        <f>AD346+AD347</f>
        <v>0</v>
      </c>
      <c r="AE348" s="30"/>
      <c r="AF348" s="17">
        <f>AF346+AF347</f>
        <v>0</v>
      </c>
      <c r="AG348" s="30"/>
      <c r="AH348" s="17">
        <f>AH346+AH347</f>
        <v>0</v>
      </c>
      <c r="AI348" s="30"/>
      <c r="AJ348" s="17">
        <f>AJ346+AJ347</f>
        <v>0</v>
      </c>
      <c r="AK348" s="30"/>
      <c r="AL348" s="17">
        <f>AL346+AL347</f>
        <v>0</v>
      </c>
      <c r="AM348" s="30"/>
      <c r="AN348" s="17">
        <f>AN346+AN347</f>
        <v>0</v>
      </c>
      <c r="AO348" s="30"/>
      <c r="AP348" s="17">
        <f>AP346+AP347</f>
        <v>0</v>
      </c>
      <c r="AQ348" s="30"/>
      <c r="AR348" s="17">
        <f>AR346+AR347</f>
        <v>0</v>
      </c>
      <c r="AS348" s="30"/>
      <c r="AT348" s="17">
        <f>AT346+AT347</f>
        <v>0</v>
      </c>
      <c r="AU348" s="30"/>
      <c r="AV348" s="17">
        <f>AV346+AV347</f>
        <v>0</v>
      </c>
      <c r="AW348" s="30"/>
      <c r="AX348" s="17">
        <f>AX346+AX347</f>
        <v>0</v>
      </c>
      <c r="AY348" s="30"/>
      <c r="AZ348" s="17">
        <f>AZ346+AZ347</f>
        <v>0</v>
      </c>
      <c r="BA348" s="30"/>
      <c r="BB348" s="17">
        <f>BB346+BB347</f>
        <v>0</v>
      </c>
      <c r="BC348" s="30"/>
      <c r="BD348" s="17">
        <f>BD346+BD347</f>
        <v>0</v>
      </c>
      <c r="BE348" s="30"/>
      <c r="BF348" s="17">
        <f>BF346+BF347</f>
        <v>0</v>
      </c>
      <c r="BG348" s="30"/>
      <c r="BH348" s="17">
        <f>BH346+BH347</f>
        <v>0</v>
      </c>
      <c r="BI348" s="30"/>
      <c r="BJ348" s="17">
        <f>BJ346+BJ347</f>
        <v>0</v>
      </c>
      <c r="BK348" s="30"/>
      <c r="BL348" s="17">
        <f>BL346+BL347</f>
        <v>0</v>
      </c>
      <c r="BM348" s="30"/>
      <c r="BN348" s="17">
        <f>BN346+BN347</f>
        <v>0</v>
      </c>
      <c r="BO348" s="30"/>
      <c r="BP348" s="17">
        <f>BP346+BP347</f>
        <v>0</v>
      </c>
      <c r="BQ348" s="30"/>
      <c r="BR348" s="17">
        <f>BR346+BR347</f>
        <v>0</v>
      </c>
      <c r="BS348" s="30"/>
      <c r="BT348" s="17">
        <f>BT346+BT347</f>
        <v>0</v>
      </c>
      <c r="BU348" s="30"/>
      <c r="BV348" s="17">
        <f>BV346+BV347</f>
        <v>0</v>
      </c>
      <c r="BW348" s="30"/>
      <c r="BX348" s="17">
        <f>BX346+BX347</f>
        <v>0</v>
      </c>
      <c r="BY348" s="30"/>
      <c r="BZ348" s="17">
        <f>BZ346+BZ347</f>
        <v>0</v>
      </c>
      <c r="CA348" s="5"/>
      <c r="CB348" s="17">
        <f>CB346+CB347</f>
        <v>0</v>
      </c>
      <c r="CC348" s="5"/>
      <c r="CD348" s="17">
        <f>CD346+CD347</f>
        <v>0</v>
      </c>
      <c r="CE348" s="5"/>
      <c r="CF348" s="17">
        <f>CF346+CF347</f>
        <v>0</v>
      </c>
      <c r="CG348" s="5"/>
      <c r="CH348" s="17">
        <f>CH346+CH347</f>
        <v>0</v>
      </c>
      <c r="CI348" s="5"/>
      <c r="CJ348" s="17">
        <f>CJ346+CJ347</f>
        <v>0</v>
      </c>
      <c r="CK348" s="5"/>
      <c r="CL348" s="17">
        <f>CL346+CL347</f>
        <v>0</v>
      </c>
      <c r="CM348" s="5"/>
      <c r="CN348" s="17">
        <f>CN346+CN347</f>
        <v>0</v>
      </c>
      <c r="CO348" s="5"/>
      <c r="CP348" s="17">
        <f>CP346+CP347</f>
        <v>0</v>
      </c>
      <c r="CQ348" s="5"/>
      <c r="CR348" s="17">
        <f>CR346+CR347</f>
        <v>0</v>
      </c>
      <c r="CS348" s="5"/>
      <c r="CT348" s="17">
        <f>CT346+CT347</f>
        <v>0</v>
      </c>
      <c r="CU348" s="5"/>
    </row>
    <row r="349" spans="2:99" s="29" customFormat="1" ht="15" customHeight="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c r="AA349" s="11"/>
      <c r="AB349" s="11"/>
      <c r="AC349" s="11"/>
      <c r="AD349" s="11"/>
      <c r="AE349" s="11"/>
      <c r="AF349" s="11"/>
      <c r="AG349" s="11"/>
      <c r="AH349" s="11"/>
      <c r="AI349" s="11"/>
      <c r="AJ349" s="11"/>
      <c r="AK349" s="11"/>
      <c r="AL349" s="11"/>
      <c r="AM349" s="11"/>
      <c r="AN349" s="11"/>
      <c r="AO349" s="11"/>
      <c r="AP349" s="11"/>
      <c r="AQ349" s="11"/>
      <c r="AR349" s="11"/>
      <c r="AS349" s="11"/>
      <c r="AT349" s="11"/>
      <c r="AU349" s="11"/>
      <c r="AV349" s="11"/>
      <c r="AW349" s="11"/>
      <c r="AX349" s="11"/>
      <c r="AY349" s="11"/>
      <c r="AZ349" s="11"/>
      <c r="BA349" s="11"/>
      <c r="BB349" s="11"/>
      <c r="BC349" s="11"/>
      <c r="BD349" s="11"/>
      <c r="BE349" s="11"/>
      <c r="BF349" s="11"/>
      <c r="BG349" s="11"/>
      <c r="BH349" s="11"/>
      <c r="BI349" s="11"/>
      <c r="BJ349" s="11"/>
      <c r="BK349" s="11"/>
      <c r="BL349" s="11"/>
      <c r="BM349" s="11"/>
      <c r="BN349" s="11"/>
      <c r="BO349" s="11"/>
      <c r="BP349" s="11"/>
      <c r="BQ349" s="11"/>
      <c r="BR349" s="11"/>
      <c r="BS349" s="11"/>
      <c r="BT349" s="11"/>
      <c r="BU349" s="11"/>
      <c r="BV349" s="11"/>
      <c r="BW349" s="11"/>
      <c r="BX349" s="11"/>
      <c r="BY349" s="11"/>
      <c r="BZ349" s="11"/>
      <c r="CA349" s="11"/>
      <c r="CB349" s="11"/>
      <c r="CC349" s="11"/>
      <c r="CD349" s="11"/>
      <c r="CE349" s="11"/>
      <c r="CF349" s="11"/>
      <c r="CG349" s="11"/>
      <c r="CH349" s="11"/>
      <c r="CI349" s="11"/>
      <c r="CJ349" s="11"/>
      <c r="CK349" s="11"/>
      <c r="CL349" s="11"/>
      <c r="CM349" s="11"/>
      <c r="CN349" s="11"/>
      <c r="CO349" s="11"/>
      <c r="CP349" s="11"/>
      <c r="CQ349" s="11"/>
      <c r="CR349" s="11"/>
      <c r="CS349" s="11"/>
      <c r="CT349" s="11"/>
      <c r="CU349" s="11"/>
    </row>
    <row r="350" s="29" customFormat="1" ht="15" customHeight="1"/>
    <row r="351" s="29" customFormat="1" ht="15" customHeight="1" hidden="1">
      <c r="B351"/>
    </row>
    <row r="352" spans="1:99" s="29" customFormat="1" ht="15" customHeight="1">
      <c r="A352" s="29">
        <f>A342+2</f>
        <v>31</v>
      </c>
      <c r="B352" s="28">
        <f>IF($D$102,TEXT($A353,"mmmm d")&amp;" to "&amp;TEXT($A354,"mmmm d"),"")</f>
      </c>
      <c r="C352" s="11"/>
      <c r="D352" s="33" t="str">
        <f>IF(D$202&lt;&gt;"",D$202,"")</f>
        <v>Employee 1</v>
      </c>
      <c r="E352" s="33"/>
      <c r="F352" s="33">
        <f>IF(F$202&lt;&gt;"",F$202,"")</f>
      </c>
      <c r="G352" s="33"/>
      <c r="H352" s="33">
        <f>IF(H$202&lt;&gt;"",H$202,"")</f>
      </c>
      <c r="I352" s="33"/>
      <c r="J352" s="33">
        <f>IF(J$202&lt;&gt;"",J$202,"")</f>
      </c>
      <c r="K352" s="33"/>
      <c r="L352" s="33">
        <f>IF(L$202&lt;&gt;"",L$202,"")</f>
      </c>
      <c r="M352" s="33"/>
      <c r="N352" s="33">
        <f>IF(N$202&lt;&gt;"",N$202,"")</f>
      </c>
      <c r="O352" s="33"/>
      <c r="P352" s="33">
        <f>IF(P$202&lt;&gt;"",P$202,"")</f>
      </c>
      <c r="Q352" s="33"/>
      <c r="R352" s="33">
        <f>IF(R$202&lt;&gt;"",R$202,"")</f>
      </c>
      <c r="S352" s="33"/>
      <c r="T352" s="33">
        <f>IF(T$202&lt;&gt;"",T$202,"")</f>
      </c>
      <c r="U352" s="33"/>
      <c r="V352" s="33">
        <f>IF(V$202&lt;&gt;"",V$202,"")</f>
      </c>
      <c r="W352" s="33"/>
      <c r="X352" s="33">
        <f>IF(X$202&lt;&gt;"",X$202,"")</f>
      </c>
      <c r="Y352" s="33"/>
      <c r="Z352" s="33">
        <f>IF(Z$202&lt;&gt;"",Z$202,"")</f>
      </c>
      <c r="AA352" s="33"/>
      <c r="AB352" s="33">
        <f>IF(AB$202&lt;&gt;"",AB$202,"")</f>
      </c>
      <c r="AC352" s="33"/>
      <c r="AD352" s="33">
        <f>IF(AD$202&lt;&gt;"",AD$202,"")</f>
      </c>
      <c r="AE352" s="33"/>
      <c r="AF352" s="33">
        <f>IF(AF$202&lt;&gt;"",AF$202,"")</f>
      </c>
      <c r="AG352" s="33"/>
      <c r="AH352" s="33">
        <f>IF(AH$202&lt;&gt;"",AH$202,"")</f>
      </c>
      <c r="AI352" s="33"/>
      <c r="AJ352" s="33">
        <f>IF(AJ$202&lt;&gt;"",AJ$202,"")</f>
      </c>
      <c r="AK352" s="33"/>
      <c r="AL352" s="33">
        <f>IF(AL$202&lt;&gt;"",AL$202,"")</f>
      </c>
      <c r="AM352" s="33"/>
      <c r="AN352" s="33">
        <f>IF(AN$202&lt;&gt;"",AN$202,"")</f>
      </c>
      <c r="AO352" s="33"/>
      <c r="AP352" s="33">
        <f>IF(AP$202&lt;&gt;"",AP$202,"")</f>
      </c>
      <c r="AQ352" s="33"/>
      <c r="AR352" s="33">
        <f>IF(AR$202&lt;&gt;"",AR$202,"")</f>
      </c>
      <c r="AS352" s="33"/>
      <c r="AT352" s="33">
        <f>IF(AT$202&lt;&gt;"",AT$202,"")</f>
      </c>
      <c r="AU352" s="33"/>
      <c r="AV352" s="33">
        <f>IF(AV$202&lt;&gt;"",AV$202,"")</f>
      </c>
      <c r="AW352" s="33"/>
      <c r="AX352" s="33">
        <f>IF(AX$202&lt;&gt;"",AX$202,"")</f>
      </c>
      <c r="AY352" s="33"/>
      <c r="AZ352" s="33">
        <f>IF(AZ$202&lt;&gt;"",AZ$202,"")</f>
      </c>
      <c r="BA352" s="33"/>
      <c r="BB352" s="33">
        <f>IF(BB$202&lt;&gt;"",BB$202,"")</f>
      </c>
      <c r="BC352" s="33"/>
      <c r="BD352" s="33">
        <f>IF(BD$202&lt;&gt;"",BD$202,"")</f>
      </c>
      <c r="BE352" s="33"/>
      <c r="BF352" s="33">
        <f>IF(BF$202&lt;&gt;"",BF$202,"")</f>
      </c>
      <c r="BG352" s="33"/>
      <c r="BH352" s="33">
        <f>IF(BH$202&lt;&gt;"",BH$202,"")</f>
      </c>
      <c r="BI352" s="33"/>
      <c r="BJ352" s="33">
        <f>IF(BJ$202&lt;&gt;"",BJ$202,"")</f>
      </c>
      <c r="BK352" s="33"/>
      <c r="BL352" s="33">
        <f>IF(BL$202&lt;&gt;"",BL$202,"")</f>
      </c>
      <c r="BM352" s="33"/>
      <c r="BN352" s="33">
        <f>IF(BN$202&lt;&gt;"",BN$202,"")</f>
      </c>
      <c r="BO352" s="33"/>
      <c r="BP352" s="33">
        <f>IF(BP$202&lt;&gt;"",BP$202,"")</f>
      </c>
      <c r="BQ352" s="33"/>
      <c r="BR352" s="33">
        <f>IF(BR$202&lt;&gt;"",BR$202,"")</f>
      </c>
      <c r="BS352" s="33"/>
      <c r="BT352" s="33">
        <f>IF(BT$202&lt;&gt;"",BT$202,"")</f>
      </c>
      <c r="BU352" s="33"/>
      <c r="BV352" s="33">
        <f>IF(BV$202&lt;&gt;"",BV$202,"")</f>
      </c>
      <c r="BW352" s="33"/>
      <c r="BX352" s="33">
        <f>IF(BX$202&lt;&gt;"",BX$202,"")</f>
      </c>
      <c r="BY352" s="33"/>
      <c r="BZ352" s="33">
        <f>IF(BZ$202&lt;&gt;"",BZ$202,"")</f>
      </c>
      <c r="CA352" s="33"/>
      <c r="CB352" s="33">
        <f>IF(CB$202&lt;&gt;"",CB$202,"")</f>
      </c>
      <c r="CC352" s="33"/>
      <c r="CD352" s="33">
        <f>IF(CD$202&lt;&gt;"",CD$202,"")</f>
      </c>
      <c r="CE352" s="33"/>
      <c r="CF352" s="33">
        <f>IF(CF$202&lt;&gt;"",CF$202,"")</f>
      </c>
      <c r="CG352" s="33"/>
      <c r="CH352" s="33">
        <f>IF(CH$202&lt;&gt;"",CH$202,"")</f>
      </c>
      <c r="CI352" s="33"/>
      <c r="CJ352" s="33">
        <f>IF(CJ$202&lt;&gt;"",CJ$202,"")</f>
      </c>
      <c r="CK352" s="33"/>
      <c r="CL352" s="33">
        <f>IF(CL$202&lt;&gt;"",CL$202,"")</f>
      </c>
      <c r="CM352" s="33"/>
      <c r="CN352" s="33">
        <f>IF(CN$202&lt;&gt;"",CN$202,"")</f>
      </c>
      <c r="CO352" s="33"/>
      <c r="CP352" s="33">
        <f>IF(CP$202&lt;&gt;"",CP$202,"")</f>
      </c>
      <c r="CQ352" s="33"/>
      <c r="CR352" s="33">
        <f>IF(CR$202&lt;&gt;"",CR$202,"")</f>
      </c>
      <c r="CS352" s="33"/>
      <c r="CT352" s="33">
        <f>IF(CT$202&lt;&gt;"",CT$202,"")</f>
      </c>
      <c r="CU352" s="33"/>
    </row>
    <row r="353" spans="1:100" s="29" customFormat="1" ht="6" customHeight="1">
      <c r="A353" s="29">
        <f>INDEX($D$102:$AI$102,1,$A352)</f>
      </c>
      <c r="B353" s="11"/>
      <c r="C353" s="11"/>
      <c r="D353" s="4">
        <f>IF($A343&gt;=subsidy_start_date,IF($A354&lt;=subsidy_end_date,D344,0),0)</f>
        <v>0</v>
      </c>
      <c r="F353" s="4">
        <f>IF($A343&gt;=subsidy_start_date,IF($A354&lt;=subsidy_end_date,F344,0),0)</f>
        <v>0</v>
      </c>
      <c r="H353" s="4">
        <f>IF($A343&gt;=subsidy_start_date,IF($A354&lt;=subsidy_end_date,H344,0),0)</f>
        <v>0</v>
      </c>
      <c r="J353" s="4">
        <f>IF($A343&gt;=subsidy_start_date,IF($A354&lt;=subsidy_end_date,J344,0),0)</f>
        <v>0</v>
      </c>
      <c r="L353" s="4">
        <f>IF($A343&gt;=subsidy_start_date,IF($A354&lt;=subsidy_end_date,L344,0),0)</f>
        <v>0</v>
      </c>
      <c r="N353" s="4">
        <f>IF($A343&gt;=subsidy_start_date,IF($A354&lt;=subsidy_end_date,N344,0),0)</f>
        <v>0</v>
      </c>
      <c r="P353" s="4">
        <f>IF($A343&gt;=subsidy_start_date,IF($A354&lt;=subsidy_end_date,P344,0),0)</f>
        <v>0</v>
      </c>
      <c r="R353" s="4">
        <f>IF($A343&gt;=subsidy_start_date,IF($A354&lt;=subsidy_end_date,R344,0),0)</f>
        <v>0</v>
      </c>
      <c r="T353" s="4">
        <f>IF($A343&gt;=subsidy_start_date,IF($A354&lt;=subsidy_end_date,T344,0),0)</f>
        <v>0</v>
      </c>
      <c r="V353" s="4">
        <f>IF($A343&gt;=subsidy_start_date,IF($A354&lt;=subsidy_end_date,V344,0),0)</f>
        <v>0</v>
      </c>
      <c r="X353" s="4">
        <f>IF($A343&gt;=subsidy_start_date,IF($A354&lt;=subsidy_end_date,X344,0),0)</f>
        <v>0</v>
      </c>
      <c r="Z353" s="4">
        <f>IF($A343&gt;=subsidy_start_date,IF($A354&lt;=subsidy_end_date,Z344,0),0)</f>
        <v>0</v>
      </c>
      <c r="AB353" s="4">
        <f>IF($A343&gt;=subsidy_start_date,IF($A354&lt;=subsidy_end_date,AB344,0),0)</f>
        <v>0</v>
      </c>
      <c r="AD353" s="4">
        <f>IF($A343&gt;=subsidy_start_date,IF($A354&lt;=subsidy_end_date,AD344,0),0)</f>
        <v>0</v>
      </c>
      <c r="AF353" s="4">
        <f>IF($A343&gt;=subsidy_start_date,IF($A354&lt;=subsidy_end_date,AF344,0),0)</f>
        <v>0</v>
      </c>
      <c r="AH353" s="4">
        <f>IF($A343&gt;=subsidy_start_date,IF($A354&lt;=subsidy_end_date,AH344,0),0)</f>
        <v>0</v>
      </c>
      <c r="AJ353" s="4">
        <f>IF($A343&gt;=subsidy_start_date,IF($A354&lt;=subsidy_end_date,AJ344,0),0)</f>
        <v>0</v>
      </c>
      <c r="AL353" s="4">
        <f>IF($A343&gt;=subsidy_start_date,IF($A354&lt;=subsidy_end_date,AL344,0),0)</f>
        <v>0</v>
      </c>
      <c r="AN353" s="4">
        <f>IF($A343&gt;=subsidy_start_date,IF($A354&lt;=subsidy_end_date,AN344,0),0)</f>
        <v>0</v>
      </c>
      <c r="AP353" s="4">
        <f>IF($A343&gt;=subsidy_start_date,IF($A354&lt;=subsidy_end_date,AP344,0),0)</f>
        <v>0</v>
      </c>
      <c r="AR353" s="4">
        <f>IF($A343&gt;=subsidy_start_date,IF($A354&lt;=subsidy_end_date,AR344,0),0)</f>
        <v>0</v>
      </c>
      <c r="AT353" s="4">
        <f>IF($A343&gt;=subsidy_start_date,IF($A354&lt;=subsidy_end_date,AT344,0),0)</f>
        <v>0</v>
      </c>
      <c r="AV353" s="4">
        <f>IF($A343&gt;=subsidy_start_date,IF($A354&lt;=subsidy_end_date,AV344,0),0)</f>
        <v>0</v>
      </c>
      <c r="AX353" s="4">
        <f>IF($A343&gt;=subsidy_start_date,IF($A354&lt;=subsidy_end_date,AX344,0),0)</f>
        <v>0</v>
      </c>
      <c r="AZ353" s="4">
        <f>IF($A343&gt;=subsidy_start_date,IF($A354&lt;=subsidy_end_date,AZ344,0),0)</f>
        <v>0</v>
      </c>
      <c r="BB353" s="4">
        <f>IF($A343&gt;=subsidy_start_date,IF($A354&lt;=subsidy_end_date,BB344,0),0)</f>
        <v>0</v>
      </c>
      <c r="BD353" s="4">
        <f>IF($A343&gt;=subsidy_start_date,IF($A354&lt;=subsidy_end_date,BD344,0),0)</f>
        <v>0</v>
      </c>
      <c r="BF353" s="4">
        <f>IF($A343&gt;=subsidy_start_date,IF($A354&lt;=subsidy_end_date,BF344,0),0)</f>
        <v>0</v>
      </c>
      <c r="BH353" s="4">
        <f>IF($A343&gt;=subsidy_start_date,IF($A354&lt;=subsidy_end_date,BH344,0),0)</f>
        <v>0</v>
      </c>
      <c r="BJ353" s="4">
        <f>IF($A343&gt;=subsidy_start_date,IF($A354&lt;=subsidy_end_date,BJ344,0),0)</f>
        <v>0</v>
      </c>
      <c r="BL353" s="4">
        <f>IF($A343&gt;=subsidy_start_date,IF($A354&lt;=subsidy_end_date,BL344,0),0)</f>
        <v>0</v>
      </c>
      <c r="BN353" s="4">
        <f>IF($A343&gt;=subsidy_start_date,IF($A354&lt;=subsidy_end_date,BN344,0),0)</f>
        <v>0</v>
      </c>
      <c r="BP353" s="4">
        <f>IF($A343&gt;=subsidy_start_date,IF($A354&lt;=subsidy_end_date,BP344,0),0)</f>
        <v>0</v>
      </c>
      <c r="BR353" s="4">
        <f>IF($A343&gt;=subsidy_start_date,IF($A354&lt;=subsidy_end_date,BR344,0),0)</f>
        <v>0</v>
      </c>
      <c r="BT353" s="4">
        <f>IF($A343&gt;=subsidy_start_date,IF($A354&lt;=subsidy_end_date,BT344,0),0)</f>
        <v>0</v>
      </c>
      <c r="BV353" s="4">
        <f>IF($A343&gt;=subsidy_start_date,IF($A354&lt;=subsidy_end_date,BV344,0),0)</f>
        <v>0</v>
      </c>
      <c r="BX353" s="4">
        <f>IF($A343&gt;=subsidy_start_date,IF($A354&lt;=subsidy_end_date,BX344,0),0)</f>
        <v>0</v>
      </c>
      <c r="BZ353" s="4">
        <f>IF($A343&gt;=subsidy_start_date,IF($A354&lt;=subsidy_end_date,BZ344,0),0)</f>
        <v>0</v>
      </c>
      <c r="CB353" s="4">
        <f>IF($A343&gt;=subsidy_start_date,IF($A354&lt;=subsidy_end_date,CB344,0),0)</f>
        <v>0</v>
      </c>
      <c r="CD353" s="4">
        <f>IF($A343&gt;=subsidy_start_date,IF($A354&lt;=subsidy_end_date,CD344,0),0)</f>
        <v>0</v>
      </c>
      <c r="CF353" s="4">
        <f>IF($A343&gt;=subsidy_start_date,IF($A354&lt;=subsidy_end_date,CF344,0),0)</f>
        <v>0</v>
      </c>
      <c r="CH353" s="4">
        <f>IF($A343&gt;=subsidy_start_date,IF($A354&lt;=subsidy_end_date,CH344,0),0)</f>
        <v>0</v>
      </c>
      <c r="CJ353" s="4">
        <f>IF($A343&gt;=subsidy_start_date,IF($A354&lt;=subsidy_end_date,CJ344,0),0)</f>
        <v>0</v>
      </c>
      <c r="CL353" s="4">
        <f>IF($A343&gt;=subsidy_start_date,IF($A354&lt;=subsidy_end_date,CL344,0),0)</f>
        <v>0</v>
      </c>
      <c r="CN353" s="4">
        <f>IF($A343&gt;=subsidy_start_date,IF($A354&lt;=subsidy_end_date,CN344,0),0)</f>
        <v>0</v>
      </c>
      <c r="CP353" s="4">
        <f>IF($A343&gt;=subsidy_start_date,IF($A354&lt;=subsidy_end_date,CP344,0),0)</f>
        <v>0</v>
      </c>
      <c r="CR353" s="4">
        <f>IF($A343&gt;=subsidy_start_date,IF($A354&lt;=subsidy_end_date,CR344,0),0)</f>
        <v>0</v>
      </c>
      <c r="CT353" s="4">
        <f>IF($A343&gt;=subsidy_start_date,IF($A354&lt;=subsidy_end_date,CT344,0),0)</f>
        <v>0</v>
      </c>
      <c r="CV353" s="4">
        <f>IF($A343&gt;=subsidy_start_date,IF($A354&lt;=subsidy_end_date,CV344,0),0)</f>
        <v>0</v>
      </c>
    </row>
    <row r="354" spans="1:99" s="29" customFormat="1" ht="15" customHeight="1">
      <c r="A354" s="29">
        <f>INDEX($D$103:$AI$103,1,$A352)</f>
      </c>
      <c r="B354" s="8" t="s">
        <v>36</v>
      </c>
      <c r="C354" s="11"/>
      <c r="D354" s="1">
        <f>D353</f>
        <v>0</v>
      </c>
      <c r="E354" s="30"/>
      <c r="F354" s="1">
        <f>F353</f>
        <v>0</v>
      </c>
      <c r="G354" s="30"/>
      <c r="H354" s="1">
        <f>H353</f>
        <v>0</v>
      </c>
      <c r="I354" s="30"/>
      <c r="J354" s="1">
        <f>J353</f>
        <v>0</v>
      </c>
      <c r="K354" s="30"/>
      <c r="L354" s="1">
        <f>L353</f>
        <v>0</v>
      </c>
      <c r="M354" s="30"/>
      <c r="N354" s="1">
        <f>N353</f>
        <v>0</v>
      </c>
      <c r="O354" s="30"/>
      <c r="P354" s="1">
        <f>P353</f>
        <v>0</v>
      </c>
      <c r="Q354" s="30"/>
      <c r="R354" s="1">
        <f>R353</f>
        <v>0</v>
      </c>
      <c r="S354" s="30"/>
      <c r="T354" s="1">
        <f>T353</f>
        <v>0</v>
      </c>
      <c r="U354" s="30"/>
      <c r="V354" s="1">
        <f>V353</f>
        <v>0</v>
      </c>
      <c r="W354" s="30"/>
      <c r="X354" s="1">
        <f>X353</f>
        <v>0</v>
      </c>
      <c r="Y354" s="30"/>
      <c r="Z354" s="1">
        <f>Z353</f>
        <v>0</v>
      </c>
      <c r="AA354" s="30"/>
      <c r="AB354" s="1">
        <f>AB353</f>
        <v>0</v>
      </c>
      <c r="AC354" s="30"/>
      <c r="AD354" s="1">
        <f>AD353</f>
        <v>0</v>
      </c>
      <c r="AE354" s="30"/>
      <c r="AF354" s="1">
        <f>AF353</f>
        <v>0</v>
      </c>
      <c r="AG354" s="30"/>
      <c r="AH354" s="1">
        <f>AH353</f>
        <v>0</v>
      </c>
      <c r="AI354" s="30"/>
      <c r="AJ354" s="1">
        <f>AJ353</f>
        <v>0</v>
      </c>
      <c r="AK354" s="30"/>
      <c r="AL354" s="1">
        <f>AL353</f>
        <v>0</v>
      </c>
      <c r="AM354" s="30"/>
      <c r="AN354" s="1">
        <f>AN353</f>
        <v>0</v>
      </c>
      <c r="AO354" s="30"/>
      <c r="AP354" s="1">
        <f>AP353</f>
        <v>0</v>
      </c>
      <c r="AQ354" s="30"/>
      <c r="AR354" s="1">
        <f>AR353</f>
        <v>0</v>
      </c>
      <c r="AS354" s="30"/>
      <c r="AT354" s="1">
        <f>AT353</f>
        <v>0</v>
      </c>
      <c r="AU354" s="30"/>
      <c r="AV354" s="1">
        <f>AV353</f>
        <v>0</v>
      </c>
      <c r="AW354" s="30"/>
      <c r="AX354" s="1">
        <f>AX353</f>
        <v>0</v>
      </c>
      <c r="AY354" s="30"/>
      <c r="AZ354" s="1">
        <f>AZ353</f>
        <v>0</v>
      </c>
      <c r="BA354" s="30"/>
      <c r="BB354" s="1">
        <f>BB353</f>
        <v>0</v>
      </c>
      <c r="BC354" s="30"/>
      <c r="BD354" s="1">
        <f>BD353</f>
        <v>0</v>
      </c>
      <c r="BE354" s="30"/>
      <c r="BF354" s="1">
        <f>BF353</f>
        <v>0</v>
      </c>
      <c r="BG354" s="30"/>
      <c r="BH354" s="1">
        <f>BH353</f>
        <v>0</v>
      </c>
      <c r="BI354" s="30"/>
      <c r="BJ354" s="1">
        <f>BJ353</f>
        <v>0</v>
      </c>
      <c r="BK354" s="30"/>
      <c r="BL354" s="1">
        <f>BL353</f>
        <v>0</v>
      </c>
      <c r="BM354" s="30"/>
      <c r="BN354" s="1">
        <f>BN353</f>
        <v>0</v>
      </c>
      <c r="BO354" s="30"/>
      <c r="BP354" s="1">
        <f>BP353</f>
        <v>0</v>
      </c>
      <c r="BQ354" s="30"/>
      <c r="BR354" s="1">
        <f>BR353</f>
        <v>0</v>
      </c>
      <c r="BS354" s="30"/>
      <c r="BT354" s="1">
        <f>BT353</f>
        <v>0</v>
      </c>
      <c r="BU354" s="30"/>
      <c r="BV354" s="1">
        <f>BV353</f>
        <v>0</v>
      </c>
      <c r="BW354" s="30"/>
      <c r="BX354" s="1">
        <f>BX353</f>
        <v>0</v>
      </c>
      <c r="BY354" s="30"/>
      <c r="BZ354" s="1">
        <f>BZ353</f>
        <v>0</v>
      </c>
      <c r="CA354" s="5"/>
      <c r="CB354" s="1">
        <f>CB353</f>
        <v>0</v>
      </c>
      <c r="CC354" s="5"/>
      <c r="CD354" s="1">
        <f>CD353</f>
        <v>0</v>
      </c>
      <c r="CE354" s="5"/>
      <c r="CF354" s="1">
        <f>CF353</f>
        <v>0</v>
      </c>
      <c r="CG354" s="5"/>
      <c r="CH354" s="1">
        <f>CH353</f>
        <v>0</v>
      </c>
      <c r="CI354" s="5"/>
      <c r="CJ354" s="1">
        <f>CJ353</f>
        <v>0</v>
      </c>
      <c r="CK354" s="5"/>
      <c r="CL354" s="1">
        <f>CL353</f>
        <v>0</v>
      </c>
      <c r="CM354" s="5"/>
      <c r="CN354" s="1">
        <f>CN353</f>
        <v>0</v>
      </c>
      <c r="CO354" s="5"/>
      <c r="CP354" s="1">
        <f>CP353</f>
        <v>0</v>
      </c>
      <c r="CQ354" s="5"/>
      <c r="CR354" s="1">
        <f>CR353</f>
        <v>0</v>
      </c>
      <c r="CS354" s="5"/>
      <c r="CT354" s="1">
        <f>CT353</f>
        <v>0</v>
      </c>
      <c r="CU354" s="5"/>
    </row>
    <row r="355" spans="2:98" s="29" customFormat="1" ht="6" customHeight="1">
      <c r="B355" s="11"/>
      <c r="C355" s="11"/>
      <c r="D355" s="11"/>
      <c r="F355" s="11"/>
      <c r="H355" s="11"/>
      <c r="J355" s="11"/>
      <c r="L355" s="11"/>
      <c r="N355" s="11"/>
      <c r="P355" s="11"/>
      <c r="R355" s="11"/>
      <c r="T355" s="11"/>
      <c r="V355" s="11"/>
      <c r="X355" s="11"/>
      <c r="Z355" s="11"/>
      <c r="AB355" s="11"/>
      <c r="AD355" s="11"/>
      <c r="AF355" s="11"/>
      <c r="AH355" s="11"/>
      <c r="AJ355" s="11"/>
      <c r="AL355" s="11"/>
      <c r="AN355" s="11"/>
      <c r="AP355" s="11"/>
      <c r="AR355" s="11"/>
      <c r="AT355" s="11"/>
      <c r="AV355" s="11"/>
      <c r="AX355" s="11"/>
      <c r="AZ355" s="11"/>
      <c r="BB355" s="11"/>
      <c r="BD355" s="11"/>
      <c r="BF355" s="11"/>
      <c r="BH355" s="11"/>
      <c r="BJ355" s="11"/>
      <c r="BL355" s="11"/>
      <c r="BN355" s="11"/>
      <c r="BP355" s="11"/>
      <c r="BR355" s="11"/>
      <c r="BT355" s="11"/>
      <c r="BV355" s="11"/>
      <c r="BX355" s="11"/>
      <c r="BZ355" s="11"/>
      <c r="CB355" s="11"/>
      <c r="CD355" s="11"/>
      <c r="CF355" s="11"/>
      <c r="CH355" s="11"/>
      <c r="CJ355" s="11"/>
      <c r="CL355" s="11"/>
      <c r="CN355" s="11"/>
      <c r="CP355" s="11"/>
      <c r="CR355" s="11"/>
      <c r="CT355" s="11"/>
    </row>
    <row r="356" spans="2:99" s="29" customFormat="1" ht="15" customHeight="1">
      <c r="B356" s="8" t="s">
        <v>24</v>
      </c>
      <c r="C356" s="11"/>
      <c r="D356" s="17">
        <f>IF(($A354&lt;subsidy_start_date)+($A353&gt;subsidy_end_date),0,D348)</f>
        <v>0</v>
      </c>
      <c r="E356" s="30"/>
      <c r="F356" s="17">
        <f>IF(($A354&lt;subsidy_start_date)+($A353&gt;subsidy_end_date),0,F348)</f>
        <v>0</v>
      </c>
      <c r="G356" s="30"/>
      <c r="H356" s="17">
        <f>IF(($A354&lt;subsidy_start_date)+($A353&gt;subsidy_end_date),0,H348)</f>
        <v>0</v>
      </c>
      <c r="I356" s="30"/>
      <c r="J356" s="17">
        <f>IF(($A354&lt;subsidy_start_date)+($A353&gt;subsidy_end_date),0,J348)</f>
        <v>0</v>
      </c>
      <c r="K356" s="30"/>
      <c r="L356" s="17">
        <f>IF(($A354&lt;subsidy_start_date)+($A353&gt;subsidy_end_date),0,L348)</f>
        <v>0</v>
      </c>
      <c r="M356" s="30"/>
      <c r="N356" s="17">
        <f>IF(($A354&lt;subsidy_start_date)+($A353&gt;subsidy_end_date),0,N348)</f>
        <v>0</v>
      </c>
      <c r="O356" s="30"/>
      <c r="P356" s="17">
        <f>IF(($A354&lt;subsidy_start_date)+($A353&gt;subsidy_end_date),0,P348)</f>
        <v>0</v>
      </c>
      <c r="Q356" s="30"/>
      <c r="R356" s="17">
        <f>IF(($A354&lt;subsidy_start_date)+($A353&gt;subsidy_end_date),0,R348)</f>
        <v>0</v>
      </c>
      <c r="S356" s="30"/>
      <c r="T356" s="17">
        <f>IF(($A354&lt;subsidy_start_date)+($A353&gt;subsidy_end_date),0,T348)</f>
        <v>0</v>
      </c>
      <c r="U356" s="30"/>
      <c r="V356" s="17">
        <f>IF(($A354&lt;subsidy_start_date)+($A353&gt;subsidy_end_date),0,V348)</f>
        <v>0</v>
      </c>
      <c r="W356" s="30"/>
      <c r="X356" s="17">
        <f>IF(($A354&lt;subsidy_start_date)+($A353&gt;subsidy_end_date),0,X348)</f>
        <v>0</v>
      </c>
      <c r="Y356" s="30"/>
      <c r="Z356" s="17">
        <f>IF(($A354&lt;subsidy_start_date)+($A353&gt;subsidy_end_date),0,Z348)</f>
        <v>0</v>
      </c>
      <c r="AA356" s="30"/>
      <c r="AB356" s="17">
        <f>IF(($A354&lt;subsidy_start_date)+($A353&gt;subsidy_end_date),0,AB348)</f>
        <v>0</v>
      </c>
      <c r="AC356" s="30"/>
      <c r="AD356" s="17">
        <f>IF(($A354&lt;subsidy_start_date)+($A353&gt;subsidy_end_date),0,AD348)</f>
        <v>0</v>
      </c>
      <c r="AE356" s="30"/>
      <c r="AF356" s="17">
        <f>IF(($A354&lt;subsidy_start_date)+($A353&gt;subsidy_end_date),0,AF348)</f>
        <v>0</v>
      </c>
      <c r="AG356" s="30"/>
      <c r="AH356" s="17">
        <f>IF(($A354&lt;subsidy_start_date)+($A353&gt;subsidy_end_date),0,AH348)</f>
        <v>0</v>
      </c>
      <c r="AI356" s="30"/>
      <c r="AJ356" s="17">
        <f>IF(($A354&lt;subsidy_start_date)+($A353&gt;subsidy_end_date),0,AJ348)</f>
        <v>0</v>
      </c>
      <c r="AK356" s="30"/>
      <c r="AL356" s="17">
        <f>IF(($A354&lt;subsidy_start_date)+($A353&gt;subsidy_end_date),0,AL348)</f>
        <v>0</v>
      </c>
      <c r="AM356" s="30"/>
      <c r="AN356" s="17">
        <f>IF(($A354&lt;subsidy_start_date)+($A353&gt;subsidy_end_date),0,AN348)</f>
        <v>0</v>
      </c>
      <c r="AO356" s="30"/>
      <c r="AP356" s="17">
        <f>IF(($A354&lt;subsidy_start_date)+($A353&gt;subsidy_end_date),0,AP348)</f>
        <v>0</v>
      </c>
      <c r="AQ356" s="30"/>
      <c r="AR356" s="17">
        <f>IF(($A354&lt;subsidy_start_date)+($A353&gt;subsidy_end_date),0,AR348)</f>
        <v>0</v>
      </c>
      <c r="AS356" s="30"/>
      <c r="AT356" s="17">
        <f>IF(($A354&lt;subsidy_start_date)+($A353&gt;subsidy_end_date),0,AT348)</f>
        <v>0</v>
      </c>
      <c r="AU356" s="30"/>
      <c r="AV356" s="17">
        <f>IF(($A354&lt;subsidy_start_date)+($A353&gt;subsidy_end_date),0,AV348)</f>
        <v>0</v>
      </c>
      <c r="AW356" s="30"/>
      <c r="AX356" s="17">
        <f>IF(($A354&lt;subsidy_start_date)+($A353&gt;subsidy_end_date),0,AX348)</f>
        <v>0</v>
      </c>
      <c r="AY356" s="30"/>
      <c r="AZ356" s="17">
        <f>IF(($A354&lt;subsidy_start_date)+($A353&gt;subsidy_end_date),0,AZ348)</f>
        <v>0</v>
      </c>
      <c r="BA356" s="30"/>
      <c r="BB356" s="17">
        <f>IF(($A354&lt;subsidy_start_date)+($A353&gt;subsidy_end_date),0,BB348)</f>
        <v>0</v>
      </c>
      <c r="BC356" s="30"/>
      <c r="BD356" s="17">
        <f>IF(($A354&lt;subsidy_start_date)+($A353&gt;subsidy_end_date),0,BD348)</f>
        <v>0</v>
      </c>
      <c r="BE356" s="30"/>
      <c r="BF356" s="17">
        <f>IF(($A354&lt;subsidy_start_date)+($A353&gt;subsidy_end_date),0,BF348)</f>
        <v>0</v>
      </c>
      <c r="BG356" s="30"/>
      <c r="BH356" s="17">
        <f>IF(($A354&lt;subsidy_start_date)+($A353&gt;subsidy_end_date),0,BH348)</f>
        <v>0</v>
      </c>
      <c r="BI356" s="30"/>
      <c r="BJ356" s="17">
        <f>IF(($A354&lt;subsidy_start_date)+($A353&gt;subsidy_end_date),0,BJ348)</f>
        <v>0</v>
      </c>
      <c r="BK356" s="30"/>
      <c r="BL356" s="17">
        <f>IF(($A354&lt;subsidy_start_date)+($A353&gt;subsidy_end_date),0,BL348)</f>
        <v>0</v>
      </c>
      <c r="BM356" s="30"/>
      <c r="BN356" s="17">
        <f>IF(($A354&lt;subsidy_start_date)+($A353&gt;subsidy_end_date),0,BN348)</f>
        <v>0</v>
      </c>
      <c r="BO356" s="30"/>
      <c r="BP356" s="17">
        <f>IF(($A354&lt;subsidy_start_date)+($A353&gt;subsidy_end_date),0,BP348)</f>
        <v>0</v>
      </c>
      <c r="BQ356" s="30"/>
      <c r="BR356" s="17">
        <f>IF(($A354&lt;subsidy_start_date)+($A353&gt;subsidy_end_date),0,BR348)</f>
        <v>0</v>
      </c>
      <c r="BS356" s="30"/>
      <c r="BT356" s="17">
        <f>IF(($A354&lt;subsidy_start_date)+($A353&gt;subsidy_end_date),0,BT348)</f>
        <v>0</v>
      </c>
      <c r="BU356" s="30"/>
      <c r="BV356" s="17">
        <f>IF(($A354&lt;subsidy_start_date)+($A353&gt;subsidy_end_date),0,BV348)</f>
        <v>0</v>
      </c>
      <c r="BW356" s="30"/>
      <c r="BX356" s="17">
        <f>IF(($A354&lt;subsidy_start_date)+($A353&gt;subsidy_end_date),0,BX348)</f>
        <v>0</v>
      </c>
      <c r="BY356" s="30"/>
      <c r="BZ356" s="17">
        <f>IF(($A354&lt;subsidy_start_date)+($A353&gt;subsidy_end_date),0,BZ348)</f>
        <v>0</v>
      </c>
      <c r="CA356" s="5"/>
      <c r="CB356" s="17">
        <f>IF(($A354&lt;subsidy_start_date)+($A353&gt;subsidy_end_date),0,CB348)</f>
        <v>0</v>
      </c>
      <c r="CC356" s="5"/>
      <c r="CD356" s="17">
        <f>IF(($A354&lt;subsidy_start_date)+($A353&gt;subsidy_end_date),0,CD348)</f>
        <v>0</v>
      </c>
      <c r="CE356" s="5"/>
      <c r="CF356" s="17">
        <f>IF(($A354&lt;subsidy_start_date)+($A353&gt;subsidy_end_date),0,CF348)</f>
        <v>0</v>
      </c>
      <c r="CG356" s="5"/>
      <c r="CH356" s="17">
        <f>IF(($A354&lt;subsidy_start_date)+($A353&gt;subsidy_end_date),0,CH348)</f>
        <v>0</v>
      </c>
      <c r="CI356" s="5"/>
      <c r="CJ356" s="17">
        <f>IF(($A354&lt;subsidy_start_date)+($A353&gt;subsidy_end_date),0,CJ348)</f>
        <v>0</v>
      </c>
      <c r="CK356" s="5"/>
      <c r="CL356" s="17">
        <f>IF(($A354&lt;subsidy_start_date)+($A353&gt;subsidy_end_date),0,CL348)</f>
        <v>0</v>
      </c>
      <c r="CM356" s="5"/>
      <c r="CN356" s="17">
        <f>IF(($A354&lt;subsidy_start_date)+($A353&gt;subsidy_end_date),0,CN348)</f>
        <v>0</v>
      </c>
      <c r="CO356" s="5"/>
      <c r="CP356" s="17">
        <f>IF(($A354&lt;subsidy_start_date)+($A353&gt;subsidy_end_date),0,CP348)</f>
        <v>0</v>
      </c>
      <c r="CQ356" s="5"/>
      <c r="CR356" s="17">
        <f>IF(($A354&lt;subsidy_start_date)+($A353&gt;subsidy_end_date),0,CR348)</f>
        <v>0</v>
      </c>
      <c r="CS356" s="5"/>
      <c r="CT356" s="17">
        <f>IF(($A354&lt;subsidy_start_date)+($A353&gt;subsidy_end_date),0,CT348)</f>
        <v>0</v>
      </c>
      <c r="CU356" s="5"/>
    </row>
    <row r="357" spans="2:99" s="29" customFormat="1" ht="15" customHeight="1">
      <c r="B357" s="7" t="s">
        <v>34</v>
      </c>
      <c r="C357" s="11"/>
      <c r="D357" s="17">
        <f>-MIN(D356,D354*subsidy_rate)</f>
        <v>0</v>
      </c>
      <c r="E357" s="30"/>
      <c r="F357" s="17">
        <f>-MIN(F356,F354*subsidy_rate)</f>
        <v>0</v>
      </c>
      <c r="G357" s="30"/>
      <c r="H357" s="17">
        <f>-MIN(H356,H354*subsidy_rate)</f>
        <v>0</v>
      </c>
      <c r="I357" s="30"/>
      <c r="J357" s="17">
        <f>-MIN(J356,J354*subsidy_rate)</f>
        <v>0</v>
      </c>
      <c r="K357" s="30"/>
      <c r="L357" s="17">
        <f>-MIN(L356,L354*subsidy_rate)</f>
        <v>0</v>
      </c>
      <c r="M357" s="30"/>
      <c r="N357" s="17">
        <f>-MIN(N356,N354*subsidy_rate)</f>
        <v>0</v>
      </c>
      <c r="O357" s="30"/>
      <c r="P357" s="17">
        <f>-MIN(P356,P354*subsidy_rate)</f>
        <v>0</v>
      </c>
      <c r="Q357" s="30"/>
      <c r="R357" s="17">
        <f>-MIN(R356,R354*subsidy_rate)</f>
        <v>0</v>
      </c>
      <c r="S357" s="30"/>
      <c r="T357" s="17">
        <f>-MIN(T356,T354*subsidy_rate)</f>
        <v>0</v>
      </c>
      <c r="U357" s="30"/>
      <c r="V357" s="17">
        <f>-MIN(V356,V354*subsidy_rate)</f>
        <v>0</v>
      </c>
      <c r="W357" s="30"/>
      <c r="X357" s="17">
        <f>-MIN(X356,X354*subsidy_rate)</f>
        <v>0</v>
      </c>
      <c r="Y357" s="30"/>
      <c r="Z357" s="17">
        <f>-MIN(Z356,Z354*subsidy_rate)</f>
        <v>0</v>
      </c>
      <c r="AA357" s="30"/>
      <c r="AB357" s="17">
        <f>-MIN(AB356,AB354*subsidy_rate)</f>
        <v>0</v>
      </c>
      <c r="AC357" s="30"/>
      <c r="AD357" s="17">
        <f>-MIN(AD356,AD354*subsidy_rate)</f>
        <v>0</v>
      </c>
      <c r="AE357" s="30"/>
      <c r="AF357" s="17">
        <f>-MIN(AF356,AF354*subsidy_rate)</f>
        <v>0</v>
      </c>
      <c r="AG357" s="30"/>
      <c r="AH357" s="17">
        <f>-MIN(AH356,AH354*subsidy_rate)</f>
        <v>0</v>
      </c>
      <c r="AI357" s="30"/>
      <c r="AJ357" s="17">
        <f>-MIN(AJ356,AJ354*subsidy_rate)</f>
        <v>0</v>
      </c>
      <c r="AK357" s="30"/>
      <c r="AL357" s="17">
        <f>-MIN(AL356,AL354*subsidy_rate)</f>
        <v>0</v>
      </c>
      <c r="AM357" s="30"/>
      <c r="AN357" s="17">
        <f>-MIN(AN356,AN354*subsidy_rate)</f>
        <v>0</v>
      </c>
      <c r="AO357" s="30"/>
      <c r="AP357" s="17">
        <f>-MIN(AP356,AP354*subsidy_rate)</f>
        <v>0</v>
      </c>
      <c r="AQ357" s="30"/>
      <c r="AR357" s="17">
        <f>-MIN(AR356,AR354*subsidy_rate)</f>
        <v>0</v>
      </c>
      <c r="AS357" s="30"/>
      <c r="AT357" s="17">
        <f>-MIN(AT356,AT354*subsidy_rate)</f>
        <v>0</v>
      </c>
      <c r="AU357" s="30"/>
      <c r="AV357" s="17">
        <f>-MIN(AV356,AV354*subsidy_rate)</f>
        <v>0</v>
      </c>
      <c r="AW357" s="30"/>
      <c r="AX357" s="17">
        <f>-MIN(AX356,AX354*subsidy_rate)</f>
        <v>0</v>
      </c>
      <c r="AY357" s="30"/>
      <c r="AZ357" s="17">
        <f>-MIN(AZ356,AZ354*subsidy_rate)</f>
        <v>0</v>
      </c>
      <c r="BA357" s="30"/>
      <c r="BB357" s="17">
        <f>-MIN(BB356,BB354*subsidy_rate)</f>
        <v>0</v>
      </c>
      <c r="BC357" s="30"/>
      <c r="BD357" s="17">
        <f>-MIN(BD356,BD354*subsidy_rate)</f>
        <v>0</v>
      </c>
      <c r="BE357" s="30"/>
      <c r="BF357" s="17">
        <f>-MIN(BF356,BF354*subsidy_rate)</f>
        <v>0</v>
      </c>
      <c r="BG357" s="30"/>
      <c r="BH357" s="17">
        <f>-MIN(BH356,BH354*subsidy_rate)</f>
        <v>0</v>
      </c>
      <c r="BI357" s="30"/>
      <c r="BJ357" s="17">
        <f>-MIN(BJ356,BJ354*subsidy_rate)</f>
        <v>0</v>
      </c>
      <c r="BK357" s="30"/>
      <c r="BL357" s="17">
        <f>-MIN(BL356,BL354*subsidy_rate)</f>
        <v>0</v>
      </c>
      <c r="BM357" s="30"/>
      <c r="BN357" s="17">
        <f>-MIN(BN356,BN354*subsidy_rate)</f>
        <v>0</v>
      </c>
      <c r="BO357" s="30"/>
      <c r="BP357" s="17">
        <f>-MIN(BP356,BP354*subsidy_rate)</f>
        <v>0</v>
      </c>
      <c r="BQ357" s="30"/>
      <c r="BR357" s="17">
        <f>-MIN(BR356,BR354*subsidy_rate)</f>
        <v>0</v>
      </c>
      <c r="BS357" s="30"/>
      <c r="BT357" s="17">
        <f>-MIN(BT356,BT354*subsidy_rate)</f>
        <v>0</v>
      </c>
      <c r="BU357" s="30"/>
      <c r="BV357" s="17">
        <f>-MIN(BV356,BV354*subsidy_rate)</f>
        <v>0</v>
      </c>
      <c r="BW357" s="30"/>
      <c r="BX357" s="17">
        <f>-MIN(BX356,BX354*subsidy_rate)</f>
        <v>0</v>
      </c>
      <c r="BY357" s="30"/>
      <c r="BZ357" s="17">
        <f>-MIN(BZ356,BZ354*subsidy_rate)</f>
        <v>0</v>
      </c>
      <c r="CA357" s="5"/>
      <c r="CB357" s="17">
        <f>-MIN(CB356,CB354*subsidy_rate)</f>
        <v>0</v>
      </c>
      <c r="CC357" s="5"/>
      <c r="CD357" s="17">
        <f>-MIN(CD356,CD354*subsidy_rate)</f>
        <v>0</v>
      </c>
      <c r="CE357" s="5"/>
      <c r="CF357" s="17">
        <f>-MIN(CF356,CF354*subsidy_rate)</f>
        <v>0</v>
      </c>
      <c r="CG357" s="5"/>
      <c r="CH357" s="17">
        <f>-MIN(CH356,CH354*subsidy_rate)</f>
        <v>0</v>
      </c>
      <c r="CI357" s="5"/>
      <c r="CJ357" s="17">
        <f>-MIN(CJ356,CJ354*subsidy_rate)</f>
        <v>0</v>
      </c>
      <c r="CK357" s="5"/>
      <c r="CL357" s="17">
        <f>-MIN(CL356,CL354*subsidy_rate)</f>
        <v>0</v>
      </c>
      <c r="CM357" s="5"/>
      <c r="CN357" s="17">
        <f>-MIN(CN356,CN354*subsidy_rate)</f>
        <v>0</v>
      </c>
      <c r="CO357" s="5"/>
      <c r="CP357" s="17">
        <f>-MIN(CP356,CP354*subsidy_rate)</f>
        <v>0</v>
      </c>
      <c r="CQ357" s="5"/>
      <c r="CR357" s="17">
        <f>-MIN(CR356,CR354*subsidy_rate)</f>
        <v>0</v>
      </c>
      <c r="CS357" s="5"/>
      <c r="CT357" s="17">
        <f>-MIN(CT356,CT354*subsidy_rate)</f>
        <v>0</v>
      </c>
      <c r="CU357" s="5"/>
    </row>
    <row r="358" spans="2:99" s="29" customFormat="1" ht="15" customHeight="1">
      <c r="B358" s="8" t="str">
        <f>IF(A354&gt;=subsidy_end_date,"Wage subsidy expired","Wage subsidy available next period")</f>
        <v>Wage subsidy expired</v>
      </c>
      <c r="C358" s="11"/>
      <c r="D358" s="17">
        <f>D356+D357</f>
        <v>0</v>
      </c>
      <c r="E358" s="30"/>
      <c r="F358" s="17">
        <f>F356+F357</f>
        <v>0</v>
      </c>
      <c r="G358" s="30"/>
      <c r="H358" s="17">
        <f>H356+H357</f>
        <v>0</v>
      </c>
      <c r="I358" s="30"/>
      <c r="J358" s="17">
        <f>J356+J357</f>
        <v>0</v>
      </c>
      <c r="K358" s="30"/>
      <c r="L358" s="17">
        <f>L356+L357</f>
        <v>0</v>
      </c>
      <c r="M358" s="30"/>
      <c r="N358" s="17">
        <f>N356+N357</f>
        <v>0</v>
      </c>
      <c r="O358" s="30"/>
      <c r="P358" s="17">
        <f>P356+P357</f>
        <v>0</v>
      </c>
      <c r="Q358" s="30"/>
      <c r="R358" s="17">
        <f>R356+R357</f>
        <v>0</v>
      </c>
      <c r="S358" s="30"/>
      <c r="T358" s="17">
        <f>T356+T357</f>
        <v>0</v>
      </c>
      <c r="U358" s="30"/>
      <c r="V358" s="17">
        <f>V356+V357</f>
        <v>0</v>
      </c>
      <c r="W358" s="30"/>
      <c r="X358" s="17">
        <f>X356+X357</f>
        <v>0</v>
      </c>
      <c r="Y358" s="30"/>
      <c r="Z358" s="17">
        <f>Z356+Z357</f>
        <v>0</v>
      </c>
      <c r="AA358" s="30"/>
      <c r="AB358" s="17">
        <f>AB356+AB357</f>
        <v>0</v>
      </c>
      <c r="AC358" s="30"/>
      <c r="AD358" s="17">
        <f>AD356+AD357</f>
        <v>0</v>
      </c>
      <c r="AE358" s="30"/>
      <c r="AF358" s="17">
        <f>AF356+AF357</f>
        <v>0</v>
      </c>
      <c r="AG358" s="30"/>
      <c r="AH358" s="17">
        <f>AH356+AH357</f>
        <v>0</v>
      </c>
      <c r="AI358" s="30"/>
      <c r="AJ358" s="17">
        <f>AJ356+AJ357</f>
        <v>0</v>
      </c>
      <c r="AK358" s="30"/>
      <c r="AL358" s="17">
        <f>AL356+AL357</f>
        <v>0</v>
      </c>
      <c r="AM358" s="30"/>
      <c r="AN358" s="17">
        <f>AN356+AN357</f>
        <v>0</v>
      </c>
      <c r="AO358" s="30"/>
      <c r="AP358" s="17">
        <f>AP356+AP357</f>
        <v>0</v>
      </c>
      <c r="AQ358" s="30"/>
      <c r="AR358" s="17">
        <f>AR356+AR357</f>
        <v>0</v>
      </c>
      <c r="AS358" s="30"/>
      <c r="AT358" s="17">
        <f>AT356+AT357</f>
        <v>0</v>
      </c>
      <c r="AU358" s="30"/>
      <c r="AV358" s="17">
        <f>AV356+AV357</f>
        <v>0</v>
      </c>
      <c r="AW358" s="30"/>
      <c r="AX358" s="17">
        <f>AX356+AX357</f>
        <v>0</v>
      </c>
      <c r="AY358" s="30"/>
      <c r="AZ358" s="17">
        <f>AZ356+AZ357</f>
        <v>0</v>
      </c>
      <c r="BA358" s="30"/>
      <c r="BB358" s="17">
        <f>BB356+BB357</f>
        <v>0</v>
      </c>
      <c r="BC358" s="30"/>
      <c r="BD358" s="17">
        <f>BD356+BD357</f>
        <v>0</v>
      </c>
      <c r="BE358" s="30"/>
      <c r="BF358" s="17">
        <f>BF356+BF357</f>
        <v>0</v>
      </c>
      <c r="BG358" s="30"/>
      <c r="BH358" s="17">
        <f>BH356+BH357</f>
        <v>0</v>
      </c>
      <c r="BI358" s="30"/>
      <c r="BJ358" s="17">
        <f>BJ356+BJ357</f>
        <v>0</v>
      </c>
      <c r="BK358" s="30"/>
      <c r="BL358" s="17">
        <f>BL356+BL357</f>
        <v>0</v>
      </c>
      <c r="BM358" s="30"/>
      <c r="BN358" s="17">
        <f>BN356+BN357</f>
        <v>0</v>
      </c>
      <c r="BO358" s="30"/>
      <c r="BP358" s="17">
        <f>BP356+BP357</f>
        <v>0</v>
      </c>
      <c r="BQ358" s="30"/>
      <c r="BR358" s="17">
        <f>BR356+BR357</f>
        <v>0</v>
      </c>
      <c r="BS358" s="30"/>
      <c r="BT358" s="17">
        <f>BT356+BT357</f>
        <v>0</v>
      </c>
      <c r="BU358" s="30"/>
      <c r="BV358" s="17">
        <f>BV356+BV357</f>
        <v>0</v>
      </c>
      <c r="BW358" s="30"/>
      <c r="BX358" s="17">
        <f>BX356+BX357</f>
        <v>0</v>
      </c>
      <c r="BY358" s="30"/>
      <c r="BZ358" s="17">
        <f>BZ356+BZ357</f>
        <v>0</v>
      </c>
      <c r="CA358" s="5"/>
      <c r="CB358" s="17">
        <f>CB356+CB357</f>
        <v>0</v>
      </c>
      <c r="CC358" s="5"/>
      <c r="CD358" s="17">
        <f>CD356+CD357</f>
        <v>0</v>
      </c>
      <c r="CE358" s="5"/>
      <c r="CF358" s="17">
        <f>CF356+CF357</f>
        <v>0</v>
      </c>
      <c r="CG358" s="5"/>
      <c r="CH358" s="17">
        <f>CH356+CH357</f>
        <v>0</v>
      </c>
      <c r="CI358" s="5"/>
      <c r="CJ358" s="17">
        <f>CJ356+CJ357</f>
        <v>0</v>
      </c>
      <c r="CK358" s="5"/>
      <c r="CL358" s="17">
        <f>CL356+CL357</f>
        <v>0</v>
      </c>
      <c r="CM358" s="5"/>
      <c r="CN358" s="17">
        <f>CN356+CN357</f>
        <v>0</v>
      </c>
      <c r="CO358" s="5"/>
      <c r="CP358" s="17">
        <f>CP356+CP357</f>
        <v>0</v>
      </c>
      <c r="CQ358" s="5"/>
      <c r="CR358" s="17">
        <f>CR356+CR357</f>
        <v>0</v>
      </c>
      <c r="CS358" s="5"/>
      <c r="CT358" s="17">
        <f>CT356+CT357</f>
        <v>0</v>
      </c>
      <c r="CU358" s="5"/>
    </row>
    <row r="359" spans="2:99" s="29" customFormat="1" ht="15" customHeight="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c r="AA359" s="11"/>
      <c r="AB359" s="11"/>
      <c r="AC359" s="11"/>
      <c r="AD359" s="11"/>
      <c r="AE359" s="11"/>
      <c r="AF359" s="11"/>
      <c r="AG359" s="11"/>
      <c r="AH359" s="11"/>
      <c r="AI359" s="11"/>
      <c r="AJ359" s="11"/>
      <c r="AK359" s="11"/>
      <c r="AL359" s="11"/>
      <c r="AM359" s="11"/>
      <c r="AN359" s="11"/>
      <c r="AO359" s="11"/>
      <c r="AP359" s="11"/>
      <c r="AQ359" s="11"/>
      <c r="AR359" s="11"/>
      <c r="AS359" s="11"/>
      <c r="AT359" s="11"/>
      <c r="AU359" s="11"/>
      <c r="AV359" s="11"/>
      <c r="AW359" s="11"/>
      <c r="AX359" s="11"/>
      <c r="AY359" s="11"/>
      <c r="AZ359" s="11"/>
      <c r="BA359" s="11"/>
      <c r="BB359" s="11"/>
      <c r="BC359" s="11"/>
      <c r="BD359" s="11"/>
      <c r="BE359" s="11"/>
      <c r="BF359" s="11"/>
      <c r="BG359" s="11"/>
      <c r="BH359" s="11"/>
      <c r="BI359" s="11"/>
      <c r="BJ359" s="11"/>
      <c r="BK359" s="11"/>
      <c r="BL359" s="11"/>
      <c r="BM359" s="11"/>
      <c r="BN359" s="11"/>
      <c r="BO359" s="11"/>
      <c r="BP359" s="11"/>
      <c r="BQ359" s="11"/>
      <c r="BR359" s="11"/>
      <c r="BS359" s="11"/>
      <c r="BT359" s="11"/>
      <c r="BU359" s="11"/>
      <c r="BV359" s="11"/>
      <c r="BW359" s="11"/>
      <c r="BX359" s="11"/>
      <c r="BY359" s="11"/>
      <c r="BZ359" s="11"/>
      <c r="CA359" s="11"/>
      <c r="CB359" s="11"/>
      <c r="CC359" s="11"/>
      <c r="CD359" s="11"/>
      <c r="CE359" s="11"/>
      <c r="CF359" s="11"/>
      <c r="CG359" s="11"/>
      <c r="CH359" s="11"/>
      <c r="CI359" s="11"/>
      <c r="CJ359" s="11"/>
      <c r="CK359" s="11"/>
      <c r="CL359" s="11"/>
      <c r="CM359" s="11"/>
      <c r="CN359" s="11"/>
      <c r="CO359" s="11"/>
      <c r="CP359" s="11"/>
      <c r="CQ359" s="11"/>
      <c r="CR359" s="11"/>
      <c r="CS359" s="11"/>
      <c r="CT359" s="11"/>
      <c r="CU359" s="11"/>
    </row>
    <row r="360" spans="1:100" ht="15" customHeight="1" hidden="1">
      <c r="A360" s="21"/>
      <c r="C360" s="21"/>
      <c r="D360" s="21"/>
      <c r="E360" s="21"/>
      <c r="F360" s="21"/>
      <c r="G360" s="21"/>
      <c r="H360" s="21"/>
      <c r="I360" s="21"/>
      <c r="J360" s="21"/>
      <c r="K360" s="21"/>
      <c r="L360" s="21"/>
      <c r="M360" s="21"/>
      <c r="N360" s="21"/>
      <c r="O360" s="21"/>
      <c r="P360" s="21"/>
      <c r="Q360" s="21"/>
      <c r="R360" s="21"/>
      <c r="S360" s="21"/>
      <c r="T360" s="21"/>
      <c r="U360" s="21"/>
      <c r="V360" s="21"/>
      <c r="W360" s="21"/>
      <c r="X360" s="21"/>
      <c r="Y360" s="21"/>
      <c r="Z360" s="21"/>
      <c r="AA360" s="21"/>
      <c r="AB360" s="21"/>
      <c r="AC360" s="21"/>
      <c r="AD360" s="21"/>
      <c r="AE360" s="21"/>
      <c r="AF360" s="21"/>
      <c r="AG360" s="21"/>
      <c r="AH360" s="21"/>
      <c r="AI360" s="21"/>
      <c r="AJ360" s="21"/>
      <c r="AK360" s="21"/>
      <c r="AL360" s="21"/>
      <c r="AM360" s="21"/>
      <c r="AN360" s="21"/>
      <c r="AO360" s="21"/>
      <c r="AP360" s="21"/>
      <c r="AQ360" s="21"/>
      <c r="AR360" s="21"/>
      <c r="AS360" s="21"/>
      <c r="AT360" s="21"/>
      <c r="AU360" s="21"/>
      <c r="AV360" s="21"/>
      <c r="AW360" s="21"/>
      <c r="AX360" s="21"/>
      <c r="AY360" s="21"/>
      <c r="AZ360" s="21"/>
      <c r="BA360" s="21"/>
      <c r="BB360" s="21"/>
      <c r="BC360" s="21"/>
      <c r="BD360" s="21"/>
      <c r="BE360" s="21"/>
      <c r="BF360" s="21"/>
      <c r="BG360" s="21"/>
      <c r="BH360" s="21"/>
      <c r="BI360" s="21"/>
      <c r="BJ360" s="21"/>
      <c r="BK360" s="21"/>
      <c r="BL360" s="21"/>
      <c r="BM360" s="21"/>
      <c r="BN360" s="21"/>
      <c r="BO360" s="21"/>
      <c r="BP360" s="21"/>
      <c r="BQ360" s="21"/>
      <c r="BR360" s="21"/>
      <c r="BS360" s="21"/>
      <c r="BT360" s="21"/>
      <c r="BU360" s="21"/>
      <c r="BV360" s="21"/>
      <c r="BW360" s="21"/>
      <c r="BX360" s="21"/>
      <c r="BY360" s="21"/>
      <c r="BZ360" s="21"/>
      <c r="CA360" s="21"/>
      <c r="CB360" s="21"/>
      <c r="CC360" s="21"/>
      <c r="CD360" s="21"/>
      <c r="CE360" s="21"/>
      <c r="CF360" s="21"/>
      <c r="CG360" s="21"/>
      <c r="CH360" s="21"/>
      <c r="CI360" s="21"/>
      <c r="CJ360" s="21"/>
      <c r="CK360" s="21"/>
      <c r="CL360" s="21"/>
      <c r="CM360" s="21"/>
      <c r="CN360" s="21"/>
      <c r="CO360" s="21"/>
      <c r="CP360" s="21"/>
      <c r="CQ360" s="21"/>
      <c r="CR360" s="21"/>
      <c r="CS360" s="21"/>
      <c r="CT360" s="21"/>
      <c r="CU360" s="21"/>
      <c r="CV360" s="21"/>
    </row>
  </sheetData>
  <sheetProtection sheet="1" scenarios="1" insertHyperlinks="0" autoFilter="0"/>
  <mergeCells count="841">
    <mergeCell ref="V312:W312"/>
    <mergeCell ref="D312:E312"/>
    <mergeCell ref="F312:G312"/>
    <mergeCell ref="H312:I312"/>
    <mergeCell ref="J312:K312"/>
    <mergeCell ref="L312:M312"/>
    <mergeCell ref="N312:O312"/>
    <mergeCell ref="P312:Q312"/>
    <mergeCell ref="R312:S312"/>
    <mergeCell ref="T312:U312"/>
    <mergeCell ref="AP312:AQ312"/>
    <mergeCell ref="AR312:AS312"/>
    <mergeCell ref="AT312:AU312"/>
    <mergeCell ref="AV312:AW312"/>
    <mergeCell ref="AX312:AY312"/>
    <mergeCell ref="AN302:AO302"/>
    <mergeCell ref="AP302:AQ302"/>
    <mergeCell ref="AR302:AS302"/>
    <mergeCell ref="AT302:AU302"/>
    <mergeCell ref="AV302:AW302"/>
    <mergeCell ref="AX302:AY302"/>
    <mergeCell ref="X312:Y312"/>
    <mergeCell ref="Z312:AA312"/>
    <mergeCell ref="AB312:AC312"/>
    <mergeCell ref="AD312:AE312"/>
    <mergeCell ref="AF312:AG312"/>
    <mergeCell ref="AH312:AI312"/>
    <mergeCell ref="AJ312:AK312"/>
    <mergeCell ref="AL312:AM312"/>
    <mergeCell ref="AN292:AO292"/>
    <mergeCell ref="AN312:AO312"/>
    <mergeCell ref="AP292:AQ292"/>
    <mergeCell ref="AR292:AS292"/>
    <mergeCell ref="AT292:AU292"/>
    <mergeCell ref="AV292:AW292"/>
    <mergeCell ref="AX292:AY292"/>
    <mergeCell ref="D302:E302"/>
    <mergeCell ref="F302:G302"/>
    <mergeCell ref="H302:I302"/>
    <mergeCell ref="J302:K302"/>
    <mergeCell ref="L302:M302"/>
    <mergeCell ref="N302:O302"/>
    <mergeCell ref="P302:Q302"/>
    <mergeCell ref="R302:S302"/>
    <mergeCell ref="T302:U302"/>
    <mergeCell ref="V302:W302"/>
    <mergeCell ref="X302:Y302"/>
    <mergeCell ref="Z302:AA302"/>
    <mergeCell ref="AB302:AC302"/>
    <mergeCell ref="AD302:AE302"/>
    <mergeCell ref="AF302:AG302"/>
    <mergeCell ref="AH302:AI302"/>
    <mergeCell ref="AJ302:AK302"/>
    <mergeCell ref="AL302:AM302"/>
    <mergeCell ref="AN282:AO282"/>
    <mergeCell ref="AP282:AQ282"/>
    <mergeCell ref="AR282:AS282"/>
    <mergeCell ref="AT282:AU282"/>
    <mergeCell ref="AV282:AW282"/>
    <mergeCell ref="AX282:AY282"/>
    <mergeCell ref="D292:E292"/>
    <mergeCell ref="F292:G292"/>
    <mergeCell ref="H292:I292"/>
    <mergeCell ref="J292:K292"/>
    <mergeCell ref="L292:M292"/>
    <mergeCell ref="N292:O292"/>
    <mergeCell ref="P292:Q292"/>
    <mergeCell ref="R292:S292"/>
    <mergeCell ref="T292:U292"/>
    <mergeCell ref="V292:W292"/>
    <mergeCell ref="X292:Y292"/>
    <mergeCell ref="Z292:AA292"/>
    <mergeCell ref="AB292:AC292"/>
    <mergeCell ref="AD292:AE292"/>
    <mergeCell ref="AF292:AG292"/>
    <mergeCell ref="AH292:AI292"/>
    <mergeCell ref="AJ292:AK292"/>
    <mergeCell ref="AL292:AM292"/>
    <mergeCell ref="AN272:AO272"/>
    <mergeCell ref="AP272:AQ272"/>
    <mergeCell ref="AR272:AS272"/>
    <mergeCell ref="AT272:AU272"/>
    <mergeCell ref="AV272:AW272"/>
    <mergeCell ref="AX272:AY272"/>
    <mergeCell ref="D282:E282"/>
    <mergeCell ref="F282:G282"/>
    <mergeCell ref="H282:I282"/>
    <mergeCell ref="J282:K282"/>
    <mergeCell ref="L282:M282"/>
    <mergeCell ref="N282:O282"/>
    <mergeCell ref="P282:Q282"/>
    <mergeCell ref="R282:S282"/>
    <mergeCell ref="T282:U282"/>
    <mergeCell ref="V282:W282"/>
    <mergeCell ref="X282:Y282"/>
    <mergeCell ref="Z282:AA282"/>
    <mergeCell ref="AB282:AC282"/>
    <mergeCell ref="AD282:AE282"/>
    <mergeCell ref="AF282:AG282"/>
    <mergeCell ref="AH282:AI282"/>
    <mergeCell ref="AJ282:AK282"/>
    <mergeCell ref="AL282:AM282"/>
    <mergeCell ref="AN262:AO262"/>
    <mergeCell ref="AP262:AQ262"/>
    <mergeCell ref="AR262:AS262"/>
    <mergeCell ref="AT262:AU262"/>
    <mergeCell ref="AV262:AW262"/>
    <mergeCell ref="AX262:AY262"/>
    <mergeCell ref="D272:E272"/>
    <mergeCell ref="F272:G272"/>
    <mergeCell ref="H272:I272"/>
    <mergeCell ref="J272:K272"/>
    <mergeCell ref="L272:M272"/>
    <mergeCell ref="N272:O272"/>
    <mergeCell ref="P272:Q272"/>
    <mergeCell ref="R272:S272"/>
    <mergeCell ref="T272:U272"/>
    <mergeCell ref="V272:W272"/>
    <mergeCell ref="X272:Y272"/>
    <mergeCell ref="Z272:AA272"/>
    <mergeCell ref="AB272:AC272"/>
    <mergeCell ref="AD272:AE272"/>
    <mergeCell ref="AF272:AG272"/>
    <mergeCell ref="AH272:AI272"/>
    <mergeCell ref="AJ272:AK272"/>
    <mergeCell ref="AL272:AM272"/>
    <mergeCell ref="AN252:AO252"/>
    <mergeCell ref="AP252:AQ252"/>
    <mergeCell ref="AR252:AS252"/>
    <mergeCell ref="AT252:AU252"/>
    <mergeCell ref="AV252:AW252"/>
    <mergeCell ref="AX252:AY252"/>
    <mergeCell ref="D262:E262"/>
    <mergeCell ref="F262:G262"/>
    <mergeCell ref="H262:I262"/>
    <mergeCell ref="J262:K262"/>
    <mergeCell ref="L262:M262"/>
    <mergeCell ref="N262:O262"/>
    <mergeCell ref="P262:Q262"/>
    <mergeCell ref="R262:S262"/>
    <mergeCell ref="T262:U262"/>
    <mergeCell ref="V262:W262"/>
    <mergeCell ref="X262:Y262"/>
    <mergeCell ref="Z262:AA262"/>
    <mergeCell ref="AB262:AC262"/>
    <mergeCell ref="AD262:AE262"/>
    <mergeCell ref="AF262:AG262"/>
    <mergeCell ref="AH262:AI262"/>
    <mergeCell ref="AJ262:AK262"/>
    <mergeCell ref="AL262:AM262"/>
    <mergeCell ref="V252:W252"/>
    <mergeCell ref="X252:Y252"/>
    <mergeCell ref="Z252:AA252"/>
    <mergeCell ref="AB252:AC252"/>
    <mergeCell ref="AD252:AE252"/>
    <mergeCell ref="AF252:AG252"/>
    <mergeCell ref="AH252:AI252"/>
    <mergeCell ref="AJ252:AK252"/>
    <mergeCell ref="AL252:AM252"/>
    <mergeCell ref="D252:E252"/>
    <mergeCell ref="F252:G252"/>
    <mergeCell ref="H252:I252"/>
    <mergeCell ref="J252:K252"/>
    <mergeCell ref="L252:M252"/>
    <mergeCell ref="N252:O252"/>
    <mergeCell ref="P252:Q252"/>
    <mergeCell ref="R252:S252"/>
    <mergeCell ref="T252:U252"/>
    <mergeCell ref="AV232:AW232"/>
    <mergeCell ref="AX232:AY232"/>
    <mergeCell ref="D242:E242"/>
    <mergeCell ref="F242:G242"/>
    <mergeCell ref="H242:I242"/>
    <mergeCell ref="J242:K242"/>
    <mergeCell ref="L242:M242"/>
    <mergeCell ref="N242:O242"/>
    <mergeCell ref="P242:Q242"/>
    <mergeCell ref="R242:S242"/>
    <mergeCell ref="T242:U242"/>
    <mergeCell ref="V242:W242"/>
    <mergeCell ref="X242:Y242"/>
    <mergeCell ref="Z242:AA242"/>
    <mergeCell ref="AB242:AC242"/>
    <mergeCell ref="AD242:AE242"/>
    <mergeCell ref="AH242:AI242"/>
    <mergeCell ref="AJ242:AK242"/>
    <mergeCell ref="AL242:AM242"/>
    <mergeCell ref="AX242:AY242"/>
    <mergeCell ref="AR242:AS242"/>
    <mergeCell ref="AT242:AU242"/>
    <mergeCell ref="AV242:AW242"/>
    <mergeCell ref="AR222:AS222"/>
    <mergeCell ref="AX222:AY222"/>
    <mergeCell ref="D232:E232"/>
    <mergeCell ref="F232:G232"/>
    <mergeCell ref="H232:I232"/>
    <mergeCell ref="J232:K232"/>
    <mergeCell ref="L232:M232"/>
    <mergeCell ref="N232:O232"/>
    <mergeCell ref="P232:Q232"/>
    <mergeCell ref="R232:S232"/>
    <mergeCell ref="T232:U232"/>
    <mergeCell ref="V232:W232"/>
    <mergeCell ref="X232:Y232"/>
    <mergeCell ref="Z232:AA232"/>
    <mergeCell ref="AB232:AC232"/>
    <mergeCell ref="AD232:AE232"/>
    <mergeCell ref="AF232:AG232"/>
    <mergeCell ref="AH232:AI232"/>
    <mergeCell ref="AJ232:AK232"/>
    <mergeCell ref="AL232:AM232"/>
    <mergeCell ref="AN232:AO232"/>
    <mergeCell ref="AP232:AQ232"/>
    <mergeCell ref="AR232:AS232"/>
    <mergeCell ref="AT232:AU232"/>
    <mergeCell ref="T212:U212"/>
    <mergeCell ref="P202:Q202"/>
    <mergeCell ref="AX212:AY212"/>
    <mergeCell ref="AB200:AY200"/>
    <mergeCell ref="D222:E222"/>
    <mergeCell ref="F222:G222"/>
    <mergeCell ref="H222:I222"/>
    <mergeCell ref="J222:K222"/>
    <mergeCell ref="L222:M222"/>
    <mergeCell ref="N222:O222"/>
    <mergeCell ref="P222:Q222"/>
    <mergeCell ref="R222:S222"/>
    <mergeCell ref="T222:U222"/>
    <mergeCell ref="V222:W222"/>
    <mergeCell ref="X222:Y222"/>
    <mergeCell ref="Z222:AA222"/>
    <mergeCell ref="AB222:AC222"/>
    <mergeCell ref="AD222:AE222"/>
    <mergeCell ref="AF222:AG222"/>
    <mergeCell ref="AH222:AI222"/>
    <mergeCell ref="AR202:AS202"/>
    <mergeCell ref="AJ222:AK222"/>
    <mergeCell ref="AL222:AM222"/>
    <mergeCell ref="AN222:AO222"/>
    <mergeCell ref="AV212:AW212"/>
    <mergeCell ref="AT222:AU222"/>
    <mergeCell ref="AV222:AW222"/>
    <mergeCell ref="V116:W116"/>
    <mergeCell ref="V202:W202"/>
    <mergeCell ref="D116:E116"/>
    <mergeCell ref="F116:G116"/>
    <mergeCell ref="H116:I116"/>
    <mergeCell ref="J116:K116"/>
    <mergeCell ref="L116:M116"/>
    <mergeCell ref="N116:O116"/>
    <mergeCell ref="P116:Q116"/>
    <mergeCell ref="R116:S116"/>
    <mergeCell ref="T116:U116"/>
    <mergeCell ref="Z212:AA212"/>
    <mergeCell ref="AB212:AC212"/>
    <mergeCell ref="AD212:AE212"/>
    <mergeCell ref="AF212:AG212"/>
    <mergeCell ref="AH212:AI212"/>
    <mergeCell ref="AJ212:AK212"/>
    <mergeCell ref="AL212:AM212"/>
    <mergeCell ref="D202:E202"/>
    <mergeCell ref="V212:W212"/>
    <mergeCell ref="X212:Y212"/>
    <mergeCell ref="Z102:AA102"/>
    <mergeCell ref="D103:E103"/>
    <mergeCell ref="F103:G103"/>
    <mergeCell ref="J103:K103"/>
    <mergeCell ref="L103:M103"/>
    <mergeCell ref="N103:O103"/>
    <mergeCell ref="P103:Q103"/>
    <mergeCell ref="AR212:AS212"/>
    <mergeCell ref="AT212:AU212"/>
    <mergeCell ref="J202:K202"/>
    <mergeCell ref="D212:E212"/>
    <mergeCell ref="F212:G212"/>
    <mergeCell ref="L202:M202"/>
    <mergeCell ref="N202:O202"/>
    <mergeCell ref="AN212:AO212"/>
    <mergeCell ref="AP212:AQ212"/>
    <mergeCell ref="F202:G202"/>
    <mergeCell ref="H202:I202"/>
    <mergeCell ref="H212:I212"/>
    <mergeCell ref="J212:K212"/>
    <mergeCell ref="L212:M212"/>
    <mergeCell ref="N212:O212"/>
    <mergeCell ref="P212:Q212"/>
    <mergeCell ref="R212:S212"/>
    <mergeCell ref="AB202:AC202"/>
    <mergeCell ref="AD202:AE202"/>
    <mergeCell ref="AF202:AG202"/>
    <mergeCell ref="AH202:AI202"/>
    <mergeCell ref="AJ202:AK202"/>
    <mergeCell ref="AL202:AM202"/>
    <mergeCell ref="AN202:AO202"/>
    <mergeCell ref="AP202:AQ202"/>
    <mergeCell ref="D9:AA9"/>
    <mergeCell ref="H103:I103"/>
    <mergeCell ref="V103:W103"/>
    <mergeCell ref="X103:Y103"/>
    <mergeCell ref="Z103:AA103"/>
    <mergeCell ref="D102:E102"/>
    <mergeCell ref="F102:G102"/>
    <mergeCell ref="H102:I102"/>
    <mergeCell ref="J102:K102"/>
    <mergeCell ref="L102:M102"/>
    <mergeCell ref="N102:O102"/>
    <mergeCell ref="P102:Q102"/>
    <mergeCell ref="R102:S102"/>
    <mergeCell ref="T102:U102"/>
    <mergeCell ref="V102:W102"/>
    <mergeCell ref="X102:Y102"/>
    <mergeCell ref="AH2:AI2"/>
    <mergeCell ref="AF2:AG2"/>
    <mergeCell ref="AF3:AG3"/>
    <mergeCell ref="AF4:AG4"/>
    <mergeCell ref="AF5:AG5"/>
    <mergeCell ref="AF6:AG6"/>
    <mergeCell ref="AF242:AG242"/>
    <mergeCell ref="AP242:AQ242"/>
    <mergeCell ref="AN242:AO242"/>
    <mergeCell ref="AH3:AI3"/>
    <mergeCell ref="AH4:AI4"/>
    <mergeCell ref="AH5:AI5"/>
    <mergeCell ref="AH6:AI6"/>
    <mergeCell ref="AP222:AQ222"/>
    <mergeCell ref="R103:S103"/>
    <mergeCell ref="T103:U103"/>
    <mergeCell ref="AZ200:BW200"/>
    <mergeCell ref="AZ202:BA202"/>
    <mergeCell ref="BB202:BC202"/>
    <mergeCell ref="BD202:BE202"/>
    <mergeCell ref="BF202:BG202"/>
    <mergeCell ref="BH202:BI202"/>
    <mergeCell ref="BJ202:BK202"/>
    <mergeCell ref="BL202:BM202"/>
    <mergeCell ref="BN202:BO202"/>
    <mergeCell ref="BP202:BQ202"/>
    <mergeCell ref="BR202:BS202"/>
    <mergeCell ref="BT202:BU202"/>
    <mergeCell ref="BV202:BW202"/>
    <mergeCell ref="R202:S202"/>
    <mergeCell ref="T202:U202"/>
    <mergeCell ref="AX202:AY202"/>
    <mergeCell ref="AT202:AU202"/>
    <mergeCell ref="AV202:AW202"/>
    <mergeCell ref="X116:Y116"/>
    <mergeCell ref="Z116:AA116"/>
    <mergeCell ref="X202:Y202"/>
    <mergeCell ref="Z202:AA202"/>
    <mergeCell ref="BR212:BS212"/>
    <mergeCell ref="BT212:BU212"/>
    <mergeCell ref="BV212:BW212"/>
    <mergeCell ref="AZ222:BA222"/>
    <mergeCell ref="BB222:BC222"/>
    <mergeCell ref="BD222:BE222"/>
    <mergeCell ref="BF222:BG222"/>
    <mergeCell ref="BH222:BI222"/>
    <mergeCell ref="BJ222:BK222"/>
    <mergeCell ref="BL222:BM222"/>
    <mergeCell ref="BN222:BO222"/>
    <mergeCell ref="BP222:BQ222"/>
    <mergeCell ref="BR222:BS222"/>
    <mergeCell ref="BT222:BU222"/>
    <mergeCell ref="BV222:BW222"/>
    <mergeCell ref="AZ212:BA212"/>
    <mergeCell ref="BB212:BC212"/>
    <mergeCell ref="BD212:BE212"/>
    <mergeCell ref="BF212:BG212"/>
    <mergeCell ref="BH212:BI212"/>
    <mergeCell ref="BJ212:BK212"/>
    <mergeCell ref="BL212:BM212"/>
    <mergeCell ref="BN212:BO212"/>
    <mergeCell ref="BP212:BQ212"/>
    <mergeCell ref="BR232:BS232"/>
    <mergeCell ref="BT232:BU232"/>
    <mergeCell ref="BV232:BW232"/>
    <mergeCell ref="AZ242:BA242"/>
    <mergeCell ref="BB242:BC242"/>
    <mergeCell ref="BD242:BE242"/>
    <mergeCell ref="BF242:BG242"/>
    <mergeCell ref="BH242:BI242"/>
    <mergeCell ref="BJ242:BK242"/>
    <mergeCell ref="BL242:BM242"/>
    <mergeCell ref="BN242:BO242"/>
    <mergeCell ref="BP242:BQ242"/>
    <mergeCell ref="BR242:BS242"/>
    <mergeCell ref="BT242:BU242"/>
    <mergeCell ref="BV242:BW242"/>
    <mergeCell ref="AZ232:BA232"/>
    <mergeCell ref="BB232:BC232"/>
    <mergeCell ref="BD232:BE232"/>
    <mergeCell ref="BF232:BG232"/>
    <mergeCell ref="BH232:BI232"/>
    <mergeCell ref="BJ232:BK232"/>
    <mergeCell ref="BL232:BM232"/>
    <mergeCell ref="BN232:BO232"/>
    <mergeCell ref="BP232:BQ232"/>
    <mergeCell ref="BR252:BS252"/>
    <mergeCell ref="BT252:BU252"/>
    <mergeCell ref="BV252:BW252"/>
    <mergeCell ref="AZ262:BA262"/>
    <mergeCell ref="BB262:BC262"/>
    <mergeCell ref="BD262:BE262"/>
    <mergeCell ref="BF262:BG262"/>
    <mergeCell ref="BH262:BI262"/>
    <mergeCell ref="BJ262:BK262"/>
    <mergeCell ref="BL262:BM262"/>
    <mergeCell ref="BN262:BO262"/>
    <mergeCell ref="BP262:BQ262"/>
    <mergeCell ref="BR262:BS262"/>
    <mergeCell ref="BT262:BU262"/>
    <mergeCell ref="BV262:BW262"/>
    <mergeCell ref="AZ252:BA252"/>
    <mergeCell ref="BB252:BC252"/>
    <mergeCell ref="BD252:BE252"/>
    <mergeCell ref="BF252:BG252"/>
    <mergeCell ref="BH252:BI252"/>
    <mergeCell ref="BJ252:BK252"/>
    <mergeCell ref="BL252:BM252"/>
    <mergeCell ref="BN252:BO252"/>
    <mergeCell ref="BP252:BQ252"/>
    <mergeCell ref="BR272:BS272"/>
    <mergeCell ref="BT272:BU272"/>
    <mergeCell ref="BV272:BW272"/>
    <mergeCell ref="AZ282:BA282"/>
    <mergeCell ref="BB282:BC282"/>
    <mergeCell ref="BD282:BE282"/>
    <mergeCell ref="BF282:BG282"/>
    <mergeCell ref="BH282:BI282"/>
    <mergeCell ref="BJ282:BK282"/>
    <mergeCell ref="BL282:BM282"/>
    <mergeCell ref="BN282:BO282"/>
    <mergeCell ref="BP282:BQ282"/>
    <mergeCell ref="BR282:BS282"/>
    <mergeCell ref="BT282:BU282"/>
    <mergeCell ref="BV282:BW282"/>
    <mergeCell ref="AZ272:BA272"/>
    <mergeCell ref="BB272:BC272"/>
    <mergeCell ref="BD272:BE272"/>
    <mergeCell ref="BF272:BG272"/>
    <mergeCell ref="BH272:BI272"/>
    <mergeCell ref="BJ272:BK272"/>
    <mergeCell ref="BL272:BM272"/>
    <mergeCell ref="BN272:BO272"/>
    <mergeCell ref="BP272:BQ272"/>
    <mergeCell ref="BP302:BQ302"/>
    <mergeCell ref="BR302:BS302"/>
    <mergeCell ref="BT302:BU302"/>
    <mergeCell ref="BV302:BW302"/>
    <mergeCell ref="AZ292:BA292"/>
    <mergeCell ref="BB292:BC292"/>
    <mergeCell ref="BD292:BE292"/>
    <mergeCell ref="BF292:BG292"/>
    <mergeCell ref="BH292:BI292"/>
    <mergeCell ref="BJ292:BK292"/>
    <mergeCell ref="BL292:BM292"/>
    <mergeCell ref="BN292:BO292"/>
    <mergeCell ref="BP292:BQ292"/>
    <mergeCell ref="CH212:CI212"/>
    <mergeCell ref="CJ212:CK212"/>
    <mergeCell ref="CL212:CM212"/>
    <mergeCell ref="CT212:CU212"/>
    <mergeCell ref="AZ312:BA312"/>
    <mergeCell ref="BB312:BC312"/>
    <mergeCell ref="BD312:BE312"/>
    <mergeCell ref="BF312:BG312"/>
    <mergeCell ref="BH312:BI312"/>
    <mergeCell ref="BJ312:BK312"/>
    <mergeCell ref="BL312:BM312"/>
    <mergeCell ref="BN312:BO312"/>
    <mergeCell ref="BP312:BQ312"/>
    <mergeCell ref="BR292:BS292"/>
    <mergeCell ref="BT292:BU292"/>
    <mergeCell ref="BV292:BW292"/>
    <mergeCell ref="AZ302:BA302"/>
    <mergeCell ref="BB302:BC302"/>
    <mergeCell ref="BD302:BE302"/>
    <mergeCell ref="BF302:BG302"/>
    <mergeCell ref="BH302:BI302"/>
    <mergeCell ref="BJ302:BK302"/>
    <mergeCell ref="BL302:BM302"/>
    <mergeCell ref="BN302:BO302"/>
    <mergeCell ref="CH222:CI222"/>
    <mergeCell ref="CJ222:CK222"/>
    <mergeCell ref="CL222:CM222"/>
    <mergeCell ref="CN222:CO222"/>
    <mergeCell ref="BT312:BU312"/>
    <mergeCell ref="BV312:BW312"/>
    <mergeCell ref="BX200:CU200"/>
    <mergeCell ref="BX202:BY202"/>
    <mergeCell ref="BZ202:CA202"/>
    <mergeCell ref="CB202:CC202"/>
    <mergeCell ref="CD202:CE202"/>
    <mergeCell ref="CF202:CG202"/>
    <mergeCell ref="CH202:CI202"/>
    <mergeCell ref="CJ202:CK202"/>
    <mergeCell ref="CL202:CM202"/>
    <mergeCell ref="CN202:CO202"/>
    <mergeCell ref="CP202:CQ202"/>
    <mergeCell ref="CR202:CS202"/>
    <mergeCell ref="CT202:CU202"/>
    <mergeCell ref="BX212:BY212"/>
    <mergeCell ref="BZ212:CA212"/>
    <mergeCell ref="CB212:CC212"/>
    <mergeCell ref="CD212:CE212"/>
    <mergeCell ref="CF212:CG212"/>
    <mergeCell ref="CT222:CU222"/>
    <mergeCell ref="CT232:CU232"/>
    <mergeCell ref="BX242:BY242"/>
    <mergeCell ref="BZ242:CA242"/>
    <mergeCell ref="CB242:CC242"/>
    <mergeCell ref="CD242:CE242"/>
    <mergeCell ref="CF242:CG242"/>
    <mergeCell ref="CH242:CI242"/>
    <mergeCell ref="CJ242:CK242"/>
    <mergeCell ref="CL242:CM242"/>
    <mergeCell ref="CN242:CO242"/>
    <mergeCell ref="CP242:CQ242"/>
    <mergeCell ref="CR242:CS242"/>
    <mergeCell ref="CT242:CU242"/>
    <mergeCell ref="BX232:BY232"/>
    <mergeCell ref="BZ232:CA232"/>
    <mergeCell ref="CB232:CC232"/>
    <mergeCell ref="CD232:CE232"/>
    <mergeCell ref="CF232:CG232"/>
    <mergeCell ref="CH232:CI232"/>
    <mergeCell ref="CJ232:CK232"/>
    <mergeCell ref="CL232:CM232"/>
    <mergeCell ref="BX222:BY222"/>
    <mergeCell ref="BZ222:CA222"/>
    <mergeCell ref="CT252:CU252"/>
    <mergeCell ref="BX262:BY262"/>
    <mergeCell ref="BZ262:CA262"/>
    <mergeCell ref="CB262:CC262"/>
    <mergeCell ref="CD262:CE262"/>
    <mergeCell ref="CF262:CG262"/>
    <mergeCell ref="CH262:CI262"/>
    <mergeCell ref="CJ262:CK262"/>
    <mergeCell ref="CL262:CM262"/>
    <mergeCell ref="CN262:CO262"/>
    <mergeCell ref="CP262:CQ262"/>
    <mergeCell ref="CR262:CS262"/>
    <mergeCell ref="CT262:CU262"/>
    <mergeCell ref="BX252:BY252"/>
    <mergeCell ref="BZ252:CA252"/>
    <mergeCell ref="CB252:CC252"/>
    <mergeCell ref="CD252:CE252"/>
    <mergeCell ref="CF252:CG252"/>
    <mergeCell ref="CH252:CI252"/>
    <mergeCell ref="CJ252:CK252"/>
    <mergeCell ref="CL252:CM252"/>
    <mergeCell ref="CN252:CO252"/>
    <mergeCell ref="CT272:CU272"/>
    <mergeCell ref="BX282:BY282"/>
    <mergeCell ref="BZ282:CA282"/>
    <mergeCell ref="CB282:CC282"/>
    <mergeCell ref="CD282:CE282"/>
    <mergeCell ref="CF282:CG282"/>
    <mergeCell ref="CH282:CI282"/>
    <mergeCell ref="CJ282:CK282"/>
    <mergeCell ref="CL282:CM282"/>
    <mergeCell ref="CN282:CO282"/>
    <mergeCell ref="CP282:CQ282"/>
    <mergeCell ref="CR282:CS282"/>
    <mergeCell ref="CT282:CU282"/>
    <mergeCell ref="BX272:BY272"/>
    <mergeCell ref="BZ272:CA272"/>
    <mergeCell ref="CB272:CC272"/>
    <mergeCell ref="CD272:CE272"/>
    <mergeCell ref="CF272:CG272"/>
    <mergeCell ref="CH272:CI272"/>
    <mergeCell ref="CJ272:CK272"/>
    <mergeCell ref="CL272:CM272"/>
    <mergeCell ref="CN272:CO272"/>
    <mergeCell ref="CT302:CU302"/>
    <mergeCell ref="BX292:BY292"/>
    <mergeCell ref="BZ292:CA292"/>
    <mergeCell ref="CB292:CC292"/>
    <mergeCell ref="CD292:CE292"/>
    <mergeCell ref="CF292:CG292"/>
    <mergeCell ref="CH292:CI292"/>
    <mergeCell ref="CJ292:CK292"/>
    <mergeCell ref="CL292:CM292"/>
    <mergeCell ref="CN292:CO292"/>
    <mergeCell ref="CT312:CU312"/>
    <mergeCell ref="AD2:AE2"/>
    <mergeCell ref="AD3:AE3"/>
    <mergeCell ref="AD4:AE4"/>
    <mergeCell ref="AD5:AE5"/>
    <mergeCell ref="AD6:AE6"/>
    <mergeCell ref="BX312:BY312"/>
    <mergeCell ref="BZ312:CA312"/>
    <mergeCell ref="CB312:CC312"/>
    <mergeCell ref="CD312:CE312"/>
    <mergeCell ref="CF312:CG312"/>
    <mergeCell ref="CH312:CI312"/>
    <mergeCell ref="CJ312:CK312"/>
    <mergeCell ref="CL312:CM312"/>
    <mergeCell ref="CN312:CO312"/>
    <mergeCell ref="CP292:CQ292"/>
    <mergeCell ref="CR292:CS292"/>
    <mergeCell ref="CT292:CU292"/>
    <mergeCell ref="BX302:BY302"/>
    <mergeCell ref="BZ302:CA302"/>
    <mergeCell ref="CB302:CC302"/>
    <mergeCell ref="CD302:CE302"/>
    <mergeCell ref="CF302:CG302"/>
    <mergeCell ref="CH302:CI302"/>
    <mergeCell ref="D2:O7"/>
    <mergeCell ref="CP312:CQ312"/>
    <mergeCell ref="CR312:CS312"/>
    <mergeCell ref="CJ302:CK302"/>
    <mergeCell ref="CL302:CM302"/>
    <mergeCell ref="CN302:CO302"/>
    <mergeCell ref="CP302:CQ302"/>
    <mergeCell ref="CR302:CS302"/>
    <mergeCell ref="CP272:CQ272"/>
    <mergeCell ref="CR272:CS272"/>
    <mergeCell ref="CP252:CQ252"/>
    <mergeCell ref="CR252:CS252"/>
    <mergeCell ref="CP232:CQ232"/>
    <mergeCell ref="CR232:CS232"/>
    <mergeCell ref="CN212:CO212"/>
    <mergeCell ref="CP212:CQ212"/>
    <mergeCell ref="CR212:CS212"/>
    <mergeCell ref="BR312:BS312"/>
    <mergeCell ref="CN232:CO232"/>
    <mergeCell ref="CP222:CQ222"/>
    <mergeCell ref="CR222:CS222"/>
    <mergeCell ref="CB222:CC222"/>
    <mergeCell ref="CD222:CE222"/>
    <mergeCell ref="CF222:CG222"/>
    <mergeCell ref="AB102:AC102"/>
    <mergeCell ref="AD102:AE102"/>
    <mergeCell ref="AF102:AG102"/>
    <mergeCell ref="AH102:AI102"/>
    <mergeCell ref="AB103:AC103"/>
    <mergeCell ref="AD103:AE103"/>
    <mergeCell ref="AF103:AG103"/>
    <mergeCell ref="AH103:AI103"/>
    <mergeCell ref="AB116:AC116"/>
    <mergeCell ref="AD116:AE116"/>
    <mergeCell ref="AF116:AG116"/>
    <mergeCell ref="AH116:AI116"/>
    <mergeCell ref="D322:E322"/>
    <mergeCell ref="F322:G322"/>
    <mergeCell ref="H322:I322"/>
    <mergeCell ref="J322:K322"/>
    <mergeCell ref="L322:M322"/>
    <mergeCell ref="N322:O322"/>
    <mergeCell ref="P322:Q322"/>
    <mergeCell ref="R322:S322"/>
    <mergeCell ref="T322:U322"/>
    <mergeCell ref="V322:W322"/>
    <mergeCell ref="X322:Y322"/>
    <mergeCell ref="Z322:AA322"/>
    <mergeCell ref="AB322:AC322"/>
    <mergeCell ref="AD322:AE322"/>
    <mergeCell ref="AF322:AG322"/>
    <mergeCell ref="AH322:AI322"/>
    <mergeCell ref="AJ322:AK322"/>
    <mergeCell ref="AL322:AM322"/>
    <mergeCell ref="AN322:AO322"/>
    <mergeCell ref="AP322:AQ322"/>
    <mergeCell ref="AR322:AS322"/>
    <mergeCell ref="AT322:AU322"/>
    <mergeCell ref="AV322:AW322"/>
    <mergeCell ref="AX322:AY322"/>
    <mergeCell ref="AZ322:BA322"/>
    <mergeCell ref="BB322:BC322"/>
    <mergeCell ref="BD322:BE322"/>
    <mergeCell ref="BF322:BG322"/>
    <mergeCell ref="BH322:BI322"/>
    <mergeCell ref="BJ322:BK322"/>
    <mergeCell ref="BL322:BM322"/>
    <mergeCell ref="BN322:BO322"/>
    <mergeCell ref="BP322:BQ322"/>
    <mergeCell ref="BR322:BS322"/>
    <mergeCell ref="BT322:BU322"/>
    <mergeCell ref="BV322:BW322"/>
    <mergeCell ref="BX322:BY322"/>
    <mergeCell ref="BZ322:CA322"/>
    <mergeCell ref="CB322:CC322"/>
    <mergeCell ref="CD322:CE322"/>
    <mergeCell ref="CF322:CG322"/>
    <mergeCell ref="CH322:CI322"/>
    <mergeCell ref="CJ322:CK322"/>
    <mergeCell ref="CL322:CM322"/>
    <mergeCell ref="CN322:CO322"/>
    <mergeCell ref="CP322:CQ322"/>
    <mergeCell ref="CR322:CS322"/>
    <mergeCell ref="CT322:CU322"/>
    <mergeCell ref="D332:E332"/>
    <mergeCell ref="F332:G332"/>
    <mergeCell ref="H332:I332"/>
    <mergeCell ref="J332:K332"/>
    <mergeCell ref="L332:M332"/>
    <mergeCell ref="N332:O332"/>
    <mergeCell ref="P332:Q332"/>
    <mergeCell ref="R332:S332"/>
    <mergeCell ref="T332:U332"/>
    <mergeCell ref="V332:W332"/>
    <mergeCell ref="X332:Y332"/>
    <mergeCell ref="Z332:AA332"/>
    <mergeCell ref="AB332:AC332"/>
    <mergeCell ref="AD332:AE332"/>
    <mergeCell ref="AF332:AG332"/>
    <mergeCell ref="AH332:AI332"/>
    <mergeCell ref="AJ332:AK332"/>
    <mergeCell ref="AL332:AM332"/>
    <mergeCell ref="AN332:AO332"/>
    <mergeCell ref="AP332:AQ332"/>
    <mergeCell ref="AR332:AS332"/>
    <mergeCell ref="AT332:AU332"/>
    <mergeCell ref="AV332:AW332"/>
    <mergeCell ref="AX332:AY332"/>
    <mergeCell ref="AZ332:BA332"/>
    <mergeCell ref="BB332:BC332"/>
    <mergeCell ref="BD332:BE332"/>
    <mergeCell ref="BF332:BG332"/>
    <mergeCell ref="BH332:BI332"/>
    <mergeCell ref="BJ332:BK332"/>
    <mergeCell ref="BL332:BM332"/>
    <mergeCell ref="BN332:BO332"/>
    <mergeCell ref="BP332:BQ332"/>
    <mergeCell ref="BR332:BS332"/>
    <mergeCell ref="BT332:BU332"/>
    <mergeCell ref="BV332:BW332"/>
    <mergeCell ref="BX332:BY332"/>
    <mergeCell ref="BZ332:CA332"/>
    <mergeCell ref="CB332:CC332"/>
    <mergeCell ref="CD332:CE332"/>
    <mergeCell ref="CF332:CG332"/>
    <mergeCell ref="CH332:CI332"/>
    <mergeCell ref="CJ332:CK332"/>
    <mergeCell ref="CL332:CM332"/>
    <mergeCell ref="CN332:CO332"/>
    <mergeCell ref="CP332:CQ332"/>
    <mergeCell ref="CR332:CS332"/>
    <mergeCell ref="CT332:CU332"/>
    <mergeCell ref="D342:E342"/>
    <mergeCell ref="F342:G342"/>
    <mergeCell ref="H342:I342"/>
    <mergeCell ref="J342:K342"/>
    <mergeCell ref="L342:M342"/>
    <mergeCell ref="N342:O342"/>
    <mergeCell ref="P342:Q342"/>
    <mergeCell ref="R342:S342"/>
    <mergeCell ref="T342:U342"/>
    <mergeCell ref="V342:W342"/>
    <mergeCell ref="X342:Y342"/>
    <mergeCell ref="Z342:AA342"/>
    <mergeCell ref="AB342:AC342"/>
    <mergeCell ref="AD342:AE342"/>
    <mergeCell ref="AF342:AG342"/>
    <mergeCell ref="AH342:AI342"/>
    <mergeCell ref="AJ342:AK342"/>
    <mergeCell ref="AL342:AM342"/>
    <mergeCell ref="AN342:AO342"/>
    <mergeCell ref="AP342:AQ342"/>
    <mergeCell ref="AR342:AS342"/>
    <mergeCell ref="AT342:AU342"/>
    <mergeCell ref="AV342:AW342"/>
    <mergeCell ref="AX342:AY342"/>
    <mergeCell ref="AZ342:BA342"/>
    <mergeCell ref="BB342:BC342"/>
    <mergeCell ref="BD342:BE342"/>
    <mergeCell ref="CJ342:CK342"/>
    <mergeCell ref="CL342:CM342"/>
    <mergeCell ref="CN342:CO342"/>
    <mergeCell ref="BF342:BG342"/>
    <mergeCell ref="BH342:BI342"/>
    <mergeCell ref="BJ342:BK342"/>
    <mergeCell ref="BL342:BM342"/>
    <mergeCell ref="BN342:BO342"/>
    <mergeCell ref="BP342:BQ342"/>
    <mergeCell ref="BR342:BS342"/>
    <mergeCell ref="BT342:BU342"/>
    <mergeCell ref="BV342:BW342"/>
    <mergeCell ref="CP342:CQ342"/>
    <mergeCell ref="CR342:CS342"/>
    <mergeCell ref="CT342:CU342"/>
    <mergeCell ref="D352:E352"/>
    <mergeCell ref="F352:G352"/>
    <mergeCell ref="H352:I352"/>
    <mergeCell ref="J352:K352"/>
    <mergeCell ref="L352:M352"/>
    <mergeCell ref="N352:O352"/>
    <mergeCell ref="P352:Q352"/>
    <mergeCell ref="R352:S352"/>
    <mergeCell ref="T352:U352"/>
    <mergeCell ref="V352:W352"/>
    <mergeCell ref="X352:Y352"/>
    <mergeCell ref="Z352:AA352"/>
    <mergeCell ref="AB352:AC352"/>
    <mergeCell ref="AD352:AE352"/>
    <mergeCell ref="AF352:AG352"/>
    <mergeCell ref="AH352:AI352"/>
    <mergeCell ref="AJ352:AK352"/>
    <mergeCell ref="AL352:AM352"/>
    <mergeCell ref="AN352:AO352"/>
    <mergeCell ref="AP352:AQ352"/>
    <mergeCell ref="AR352:AS352"/>
    <mergeCell ref="CL352:CM352"/>
    <mergeCell ref="CN352:CO352"/>
    <mergeCell ref="CP352:CQ352"/>
    <mergeCell ref="CR352:CS352"/>
    <mergeCell ref="CT352:CU352"/>
    <mergeCell ref="BL352:BM352"/>
    <mergeCell ref="BN352:BO352"/>
    <mergeCell ref="BP352:BQ352"/>
    <mergeCell ref="BR352:BS352"/>
    <mergeCell ref="BT352:BU352"/>
    <mergeCell ref="BV352:BW352"/>
    <mergeCell ref="BX352:BY352"/>
    <mergeCell ref="BZ352:CA352"/>
    <mergeCell ref="CB352:CC352"/>
    <mergeCell ref="R2:T2"/>
    <mergeCell ref="R3:T3"/>
    <mergeCell ref="R4:T4"/>
    <mergeCell ref="R5:T5"/>
    <mergeCell ref="R6:T6"/>
    <mergeCell ref="CD352:CE352"/>
    <mergeCell ref="CF352:CG352"/>
    <mergeCell ref="CH352:CI352"/>
    <mergeCell ref="CJ352:CK352"/>
    <mergeCell ref="AT352:AU352"/>
    <mergeCell ref="AV352:AW352"/>
    <mergeCell ref="AX352:AY352"/>
    <mergeCell ref="AZ352:BA352"/>
    <mergeCell ref="BB352:BC352"/>
    <mergeCell ref="BD352:BE352"/>
    <mergeCell ref="BF352:BG352"/>
    <mergeCell ref="BH352:BI352"/>
    <mergeCell ref="BJ352:BK352"/>
    <mergeCell ref="BX342:BY342"/>
    <mergeCell ref="BZ342:CA342"/>
    <mergeCell ref="CB342:CC342"/>
    <mergeCell ref="CD342:CE342"/>
    <mergeCell ref="CF342:CG342"/>
    <mergeCell ref="CH342:CI342"/>
  </mergeCells>
  <conditionalFormatting sqref="B103 D102">
    <cfRule type="expression" priority="15" dxfId="299">
      <formula>IF($D$103="",FALSE,$D$103&lt;DATE(2020,3,18))</formula>
    </cfRule>
  </conditionalFormatting>
  <conditionalFormatting sqref="D102">
    <cfRule type="cellIs" priority="14" dxfId="300" operator="equal">
      <formula>0</formula>
    </cfRule>
  </conditionalFormatting>
  <conditionalFormatting sqref="BY338 BY344 BY346:BY348 BY354 BY356:BY358 CA204 CA206:CA208 CA214 CA216:CA218 CA224 CA226:CA228 CA234 CA236:CA238 CA244 CA246:CA248 CA254 CA256:CA258 CA264 CA266:CA268 CA274 CA276:CA278 CA284 CA286:CA287">
    <cfRule type="cellIs" priority="16" dxfId="301" operator="equal" stopIfTrue="1">
      <formula>"p"</formula>
    </cfRule>
    <cfRule type="cellIs" priority="17" dxfId="302" operator="equal" stopIfTrue="1">
      <formula>"m"</formula>
    </cfRule>
    <cfRule type="cellIs" priority="18" dxfId="303" operator="equal" stopIfTrue="1">
      <formula>"x"</formula>
    </cfRule>
    <cfRule type="cellIs" priority="19" dxfId="304" operator="equal" stopIfTrue="1">
      <formula>"q"</formula>
    </cfRule>
    <cfRule type="cellIs" priority="20" dxfId="305" operator="equal" stopIfTrue="1">
      <formula>"o"</formula>
    </cfRule>
  </conditionalFormatting>
  <conditionalFormatting sqref="BY228 BY234 BY236:BY238 BY244 BY246:BY248 BY254 BY256:BY258 BY264 BY266:BY268 BY274 BY276:BY278 BY284 BY286:BY288 BY294 BY296:BY298 BY304 BY306:BY308 BY314 BY316:BY318 BY324 BY326:BY328 BY334 BY336:BY337">
    <cfRule type="cellIs" priority="21" dxfId="301" operator="equal" stopIfTrue="1">
      <formula>"p"</formula>
    </cfRule>
    <cfRule type="cellIs" priority="22" dxfId="302" operator="equal" stopIfTrue="1">
      <formula>"m"</formula>
    </cfRule>
    <cfRule type="cellIs" priority="23" dxfId="303" operator="equal" stopIfTrue="1">
      <formula>"x"</formula>
    </cfRule>
    <cfRule type="cellIs" priority="24" dxfId="304" operator="equal" stopIfTrue="1">
      <formula>"q"</formula>
    </cfRule>
    <cfRule type="cellIs" priority="25" dxfId="305" operator="equal" stopIfTrue="1">
      <formula>"o"</formula>
    </cfRule>
  </conditionalFormatting>
  <conditionalFormatting sqref="BW278 BW284 BW286:BW288 BW294 BW296:BW298 BW304 BW306:BW308 BW314 BW316:BW318 BW324 BW326:BW328 BW334 BW336:BW338 BW344 BW346:BW348 BW354 BW356:BW358 BY204 BY206:BY208 BY214 BY216:BY218 BY224 BY226:BY227">
    <cfRule type="cellIs" priority="26" dxfId="301" operator="equal" stopIfTrue="1">
      <formula>"p"</formula>
    </cfRule>
    <cfRule type="cellIs" priority="27" dxfId="302" operator="equal" stopIfTrue="1">
      <formula>"m"</formula>
    </cfRule>
    <cfRule type="cellIs" priority="28" dxfId="303" operator="equal" stopIfTrue="1">
      <formula>"x"</formula>
    </cfRule>
    <cfRule type="cellIs" priority="29" dxfId="304" operator="equal" stopIfTrue="1">
      <formula>"q"</formula>
    </cfRule>
    <cfRule type="cellIs" priority="30" dxfId="305" operator="equal" stopIfTrue="1">
      <formula>"o"</formula>
    </cfRule>
  </conditionalFormatting>
  <conditionalFormatting sqref="BU328 BU334 BU336:BU338 BU344 BU346:BU348 BU354 BU356:BU358 BW204 BW206:BW208 BW214 BW216:BW218 BW224 BW226:BW228 BW234 BW236:BW238 BW244 BW246:BW248 BW254 BW256:BW258 BW264 BW266:BW268 BW274 BW276:BW277">
    <cfRule type="cellIs" priority="31" dxfId="301" operator="equal" stopIfTrue="1">
      <formula>"p"</formula>
    </cfRule>
    <cfRule type="cellIs" priority="32" dxfId="302" operator="equal" stopIfTrue="1">
      <formula>"m"</formula>
    </cfRule>
    <cfRule type="cellIs" priority="33" dxfId="303" operator="equal" stopIfTrue="1">
      <formula>"x"</formula>
    </cfRule>
    <cfRule type="cellIs" priority="34" dxfId="304" operator="equal" stopIfTrue="1">
      <formula>"q"</formula>
    </cfRule>
    <cfRule type="cellIs" priority="35" dxfId="305" operator="equal" stopIfTrue="1">
      <formula>"o"</formula>
    </cfRule>
  </conditionalFormatting>
  <conditionalFormatting sqref="BU218 BU224 BU226:BU228 BU234 BU236:BU238 BU244 BU246:BU248 BU254 BU256:BU258 BU264 BU266:BU268 BU274 BU276:BU278 BU284 BU286:BU288 BU294 BU296:BU298 BU304 BU306:BU308 BU314 BU316:BU318 BU324 BU326:BU327">
    <cfRule type="cellIs" priority="36" dxfId="301" operator="equal" stopIfTrue="1">
      <formula>"p"</formula>
    </cfRule>
  </conditionalFormatting>
  <conditionalFormatting sqref="BU218 BU224 BU226:BU228 BU234 BU236:BU238 BU244 BU246:BU248 BU254 BU256:BU258 BU264 BU266:BU268 BU274 BU276:BU278 BU284 BU286:BU288 BU294 BU296:BU298 BU304 BU306:BU308 BU314 BU316:BU318 BU324 BU326:BU327">
    <cfRule type="cellIs" priority="37" dxfId="302" operator="equal" stopIfTrue="1">
      <formula>"m"</formula>
    </cfRule>
  </conditionalFormatting>
  <conditionalFormatting sqref="BU218 BU224 BU226:BU228 BU234 BU236:BU238 BU244 BU246:BU248 BU254 BU256:BU258 BU264 BU266:BU268 BU274 BU276:BU278 BU284 BU286:BU288 BU294 BU296:BU298 BU304 BU306:BU308 BU314 BU316:BU318 BU324 BU326:BU327">
    <cfRule type="cellIs" priority="38" dxfId="303" operator="equal" stopIfTrue="1">
      <formula>"x"</formula>
    </cfRule>
  </conditionalFormatting>
  <conditionalFormatting sqref="BU218 BU224 BU226:BU228 BU234 BU236:BU238 BU244 BU246:BU248 BU254 BU256:BU258 BU264 BU266:BU268 BU274 BU276:BU278 BU284 BU286:BU288 BU294 BU296:BU298 BU304 BU306:BU308 BU314 BU316:BU318 BU324 BU326:BU327">
    <cfRule type="cellIs" priority="39" dxfId="304" operator="equal" stopIfTrue="1">
      <formula>"q"</formula>
    </cfRule>
    <cfRule type="cellIs" priority="40" dxfId="305" operator="equal" stopIfTrue="1">
      <formula>"o"</formula>
    </cfRule>
  </conditionalFormatting>
  <conditionalFormatting sqref="BS268 BS274 BS276:BS278 BS284 BS286:BS288 BS294 BS296:BS298 BS304 BS306:BS308 BS314 BS316:BS318 BS324 BS326:BS328 BS334 BS336:BS338 BS344 BS346:BS348 BS354 BS356:BS358 BU204 BU206:BU208 BU214 BU216:BU217">
    <cfRule type="cellIs" priority="41" dxfId="301" operator="equal" stopIfTrue="1">
      <formula>"p"</formula>
    </cfRule>
    <cfRule type="cellIs" priority="42" dxfId="302" operator="equal" stopIfTrue="1">
      <formula>"m"</formula>
    </cfRule>
    <cfRule type="cellIs" priority="43" dxfId="303" operator="equal" stopIfTrue="1">
      <formula>"x"</formula>
    </cfRule>
    <cfRule type="cellIs" priority="44" dxfId="304" operator="equal" stopIfTrue="1">
      <formula>"q"</formula>
    </cfRule>
    <cfRule type="cellIs" priority="45" dxfId="305" operator="equal" stopIfTrue="1">
      <formula>"o"</formula>
    </cfRule>
  </conditionalFormatting>
  <conditionalFormatting sqref="BQ318 BQ324 BQ326:BQ328 BQ334 BQ336:BQ338 BQ344 BQ346:BQ348 BQ354 BQ356:BQ358 BS204 BS206:BS208 BS214 BS216:BS218 BS224 BS226:BS228 BS234 BS236:BS238 BS244 BS246:BS248 BS254 BS256:BS258 BS264 BS266:BS267">
    <cfRule type="cellIs" priority="46" dxfId="301" operator="equal" stopIfTrue="1">
      <formula>"p"</formula>
    </cfRule>
    <cfRule type="cellIs" priority="47" dxfId="302" operator="equal" stopIfTrue="1">
      <formula>"m"</formula>
    </cfRule>
    <cfRule type="cellIs" priority="48" dxfId="303" operator="equal" stopIfTrue="1">
      <formula>"x"</formula>
    </cfRule>
    <cfRule type="cellIs" priority="49" dxfId="304" operator="equal" stopIfTrue="1">
      <formula>"q"</formula>
    </cfRule>
    <cfRule type="cellIs" priority="50" dxfId="305" operator="equal" stopIfTrue="1">
      <formula>"o"</formula>
    </cfRule>
  </conditionalFormatting>
  <conditionalFormatting sqref="BQ208 BQ214 BQ216:BQ218 BQ224 BQ226:BQ228 BQ234 BQ236:BQ238 BQ244 BQ246:BQ248 BQ254 BQ256:BQ258 BQ264 BQ266:BQ268 BQ274 BQ276:BQ278 BQ284 BQ286:BQ288 BQ294 BQ296:BQ298 BQ304 BQ306:BQ308 BQ314 BQ316:BQ317">
    <cfRule type="cellIs" priority="51" dxfId="301" operator="equal" stopIfTrue="1">
      <formula>"p"</formula>
    </cfRule>
    <cfRule type="cellIs" priority="52" dxfId="302" operator="equal" stopIfTrue="1">
      <formula>"m"</formula>
    </cfRule>
    <cfRule type="cellIs" priority="53" dxfId="303" operator="equal" stopIfTrue="1">
      <formula>"x"</formula>
    </cfRule>
    <cfRule type="cellIs" priority="54" dxfId="304" operator="equal" stopIfTrue="1">
      <formula>"q"</formula>
    </cfRule>
    <cfRule type="cellIs" priority="55" dxfId="305" operator="equal" stopIfTrue="1">
      <formula>"o"</formula>
    </cfRule>
  </conditionalFormatting>
  <conditionalFormatting sqref="BO258 BO264 BO266:BO268 BO274 BO276:BO278 BO284 BO286:BO288 BO294 BO296:BO298 BO304 BO306:BO308 BO314 BO316:BO318 BO324 BO326:BO328 BO334 BO336:BO338 BO344 BO346:BO348 BO354 BO356:BO358 BQ204 BQ206:BQ207">
    <cfRule type="cellIs" priority="56" dxfId="301" operator="equal" stopIfTrue="1">
      <formula>"p"</formula>
    </cfRule>
    <cfRule type="cellIs" priority="57" dxfId="302" operator="equal" stopIfTrue="1">
      <formula>"m"</formula>
    </cfRule>
    <cfRule type="cellIs" priority="58" dxfId="303" operator="equal" stopIfTrue="1">
      <formula>"x"</formula>
    </cfRule>
    <cfRule type="cellIs" priority="59" dxfId="304" operator="equal" stopIfTrue="1">
      <formula>"q"</formula>
    </cfRule>
    <cfRule type="cellIs" priority="60" dxfId="305" operator="equal" stopIfTrue="1">
      <formula>"o"</formula>
    </cfRule>
  </conditionalFormatting>
  <conditionalFormatting sqref="BM308 BM314 BM316:BM318 BM324 BM326:BM328 BM334 BM336:BM338 BM344 BM346:BM348 BM354 BM356:BM358 BO204 BO206:BO208 BO214 BO216:BO218 BO224 BO226:BO228 BO234 BO236:BO238 BO244 BO246:BO248 BO254 BO256:BO257">
    <cfRule type="cellIs" priority="61" dxfId="301" operator="equal" stopIfTrue="1">
      <formula>"p"</formula>
    </cfRule>
    <cfRule type="cellIs" priority="62" dxfId="302" operator="equal" stopIfTrue="1">
      <formula>"m"</formula>
    </cfRule>
    <cfRule type="cellIs" priority="63" dxfId="303" operator="equal" stopIfTrue="1">
      <formula>"x"</formula>
    </cfRule>
    <cfRule type="cellIs" priority="64" dxfId="304" operator="equal" stopIfTrue="1">
      <formula>"q"</formula>
    </cfRule>
    <cfRule type="cellIs" priority="65" dxfId="305" operator="equal" stopIfTrue="1">
      <formula>"o"</formula>
    </cfRule>
  </conditionalFormatting>
  <conditionalFormatting sqref="BK358 BM204 BM206:BM208 BM214 BM216:BM218 BM224 BM226:BM228 BM234 BM236:BM238 BM244 BM246:BM248 BM254 BM256:BM258 BM264 BM266:BM268 BM274 BM276:BM278 BM284 BM286:BM288 BM294 BM296:BM298 BM304 BM306:BM307">
    <cfRule type="cellIs" priority="66" dxfId="301" operator="equal" stopIfTrue="1">
      <formula>"p"</formula>
    </cfRule>
    <cfRule type="cellIs" priority="67" dxfId="302" operator="equal" stopIfTrue="1">
      <formula>"m"</formula>
    </cfRule>
    <cfRule type="cellIs" priority="68" dxfId="303" operator="equal" stopIfTrue="1">
      <formula>"x"</formula>
    </cfRule>
    <cfRule type="cellIs" priority="69" dxfId="304" operator="equal" stopIfTrue="1">
      <formula>"q"</formula>
    </cfRule>
    <cfRule type="cellIs" priority="70" dxfId="305" operator="equal" stopIfTrue="1">
      <formula>"o"</formula>
    </cfRule>
  </conditionalFormatting>
  <conditionalFormatting sqref="BK248 BK254 BK256:BK258 BK264 BK266:BK268 BK274 BK276:BK278 BK284 BK286:BK288 BK294 BK296:BK298 BK304 BK306:BK308 BK314 BK316:BK318 BK324 BK326:BK328 BK334 BK336:BK338 BK344 BK346:BK348 BK354 BK356:BK357">
    <cfRule type="cellIs" priority="71" dxfId="301" operator="equal" stopIfTrue="1">
      <formula>"p"</formula>
    </cfRule>
  </conditionalFormatting>
  <conditionalFormatting sqref="BK248 BK254 BK256:BK258 BK264 BK266:BK268 BK274 BK276:BK278 BK284 BK286:BK288 BK294 BK296:BK298 BK304 BK306:BK308 BK314 BK316:BK318 BK324 BK326:BK328 BK334 BK336:BK338 BK344 BK346:BK348 BK354 BK356:BK357">
    <cfRule type="cellIs" priority="72" dxfId="302" operator="equal" stopIfTrue="1">
      <formula>"m"</formula>
    </cfRule>
  </conditionalFormatting>
  <conditionalFormatting sqref="BK248 BK254 BK256:BK258 BK264 BK266:BK268 BK274 BK276:BK278 BK284 BK286:BK288 BK294 BK296:BK298 BK304 BK306:BK308 BK314 BK316:BK318 BK324 BK326:BK328 BK334 BK336:BK338 BK344 BK346:BK348 BK354 BK356:BK357">
    <cfRule type="cellIs" priority="73" dxfId="303" operator="equal" stopIfTrue="1">
      <formula>"x"</formula>
    </cfRule>
  </conditionalFormatting>
  <conditionalFormatting sqref="BK248 BK254 BK256:BK258 BK264 BK266:BK268 BK274 BK276:BK278 BK284 BK286:BK288 BK294 BK296:BK298 BK304 BK306:BK308 BK314 BK316:BK318 BK324 BK326:BK328 BK334 BK336:BK338 BK344 BK346:BK348 BK354 BK356:BK357">
    <cfRule type="cellIs" priority="74" dxfId="304" operator="equal" stopIfTrue="1">
      <formula>"q"</formula>
    </cfRule>
  </conditionalFormatting>
  <conditionalFormatting sqref="BK248 BK254 BK256:BK258 BK264 BK266:BK268 BK274 BK276:BK278 BK284 BK286:BK288 BK294 BK296:BK298 BK304 BK306:BK308 BK314 BK316:BK318 BK324 BK326:BK328 BK334 BK336:BK338 BK344 BK346:BK348 BK354 BK356:BK357">
    <cfRule type="cellIs" priority="75" dxfId="305" operator="equal" stopIfTrue="1">
      <formula>"o"</formula>
    </cfRule>
  </conditionalFormatting>
  <conditionalFormatting sqref="BI298 BI304 BI306:BI308 BI314 BI316:BI318 BI324 BI326:BI328 BI334 BI336:BI338 BI344 BI346:BI348 BI354 BI356:BI358 BK204 BK206:BK208 BK214 BK216:BK218 BK224 BK226:BK228 BK234 BK236:BK238 BK244 BK246:BK247">
    <cfRule type="cellIs" priority="76" dxfId="301" operator="equal" stopIfTrue="1">
      <formula>"p"</formula>
    </cfRule>
    <cfRule type="cellIs" priority="77" dxfId="302" operator="equal" stopIfTrue="1">
      <formula>"m"</formula>
    </cfRule>
    <cfRule type="cellIs" priority="78" dxfId="303" operator="equal" stopIfTrue="1">
      <formula>"x"</formula>
    </cfRule>
    <cfRule type="cellIs" priority="79" dxfId="304" operator="equal" stopIfTrue="1">
      <formula>"q"</formula>
    </cfRule>
    <cfRule type="cellIs" priority="80" dxfId="305" operator="equal" stopIfTrue="1">
      <formula>"o"</formula>
    </cfRule>
  </conditionalFormatting>
  <conditionalFormatting sqref="BG348 BG354 BG356:BG358 BI204 BI206:BI208 BI214 BI216:BI218 BI224 BI226:BI228 BI234 BI236:BI238 BI244 BI246:BI248 BI254 BI256:BI258 BI264 BI266:BI268 BI274 BI276:BI278 BI284 BI286:BI288 BI294 BI296:BI297">
    <cfRule type="cellIs" priority="81" dxfId="301" operator="equal" stopIfTrue="1">
      <formula>"p"</formula>
    </cfRule>
  </conditionalFormatting>
  <conditionalFormatting sqref="BG348 BG354 BG356:BG358 BI204 BI206:BI208 BI214 BI216:BI218 BI224 BI226:BI228 BI234 BI236:BI238 BI244 BI246:BI248 BI254 BI256:BI258 BI264 BI266:BI268 BI274 BI276:BI278 BI284 BI286:BI288 BI294 BI296:BI297">
    <cfRule type="cellIs" priority="82" dxfId="302" operator="equal" stopIfTrue="1">
      <formula>"m"</formula>
    </cfRule>
  </conditionalFormatting>
  <conditionalFormatting sqref="BG348 BG354 BG356:BG358 BI204 BI206:BI208 BI214 BI216:BI218 BI224 BI226:BI228 BI234 BI236:BI238 BI244 BI246:BI248 BI254 BI256:BI258 BI264 BI266:BI268 BI274 BI276:BI278 BI284 BI286:BI288 BI294 BI296:BI297">
    <cfRule type="cellIs" priority="83" dxfId="303" operator="equal" stopIfTrue="1">
      <formula>"x"</formula>
    </cfRule>
  </conditionalFormatting>
  <conditionalFormatting sqref="BG348 BG354 BG356:BG358 BI204 BI206:BI208 BI214 BI216:BI218 BI224 BI226:BI228 BI234 BI236:BI238 BI244 BI246:BI248 BI254 BI256:BI258 BI264 BI266:BI268 BI274 BI276:BI278 BI284 BI286:BI288 BI294 BI296:BI297">
    <cfRule type="cellIs" priority="84" dxfId="304" operator="equal" stopIfTrue="1">
      <formula>"q"</formula>
    </cfRule>
  </conditionalFormatting>
  <conditionalFormatting sqref="BG348 BG354 BG356:BG358 BI204 BI206:BI208 BI214 BI216:BI218 BI224 BI226:BI228 BI234 BI236:BI238 BI244 BI246:BI248 BI254 BI256:BI258 BI264 BI266:BI268 BI274 BI276:BI278 BI284 BI286:BI288 BI294 BI296:BI297">
    <cfRule type="cellIs" priority="85" dxfId="305" operator="equal" stopIfTrue="1">
      <formula>"o"</formula>
    </cfRule>
  </conditionalFormatting>
  <conditionalFormatting sqref="BG238 BG244 BG246:BG248 BG254 BG256:BG258 BG264 BG266:BG268 BG274 BG276:BG278 BG284 BG286:BG288 BG294 BG296:BG298 BG304 BG306:BG308 BG314 BG316:BG318 BG324 BG326:BG328 BG334 BG336:BG338 BG344 BG346:BG347">
    <cfRule type="cellIs" priority="86" dxfId="301" operator="equal" stopIfTrue="1">
      <formula>"p"</formula>
    </cfRule>
  </conditionalFormatting>
  <conditionalFormatting sqref="BG238 BG244 BG246:BG248 BG254 BG256:BG258 BG264 BG266:BG268 BG274 BG276:BG278 BG284 BG286:BG288 BG294 BG296:BG298 BG304 BG306:BG308 BG314 BG316:BG318 BG324 BG326:BG328 BG334 BG336:BG338 BG344 BG346:BG347">
    <cfRule type="cellIs" priority="87" dxfId="302" operator="equal" stopIfTrue="1">
      <formula>"m"</formula>
    </cfRule>
  </conditionalFormatting>
  <conditionalFormatting sqref="BG238 BG244 BG246:BG248 BG254 BG256:BG258 BG264 BG266:BG268 BG274 BG276:BG278 BG284 BG286:BG288 BG294 BG296:BG298 BG304 BG306:BG308 BG314 BG316:BG318 BG324 BG326:BG328 BG334 BG336:BG338 BG344 BG346:BG347">
    <cfRule type="cellIs" priority="88" dxfId="303" operator="equal" stopIfTrue="1">
      <formula>"x"</formula>
    </cfRule>
  </conditionalFormatting>
  <conditionalFormatting sqref="BG238 BG244 BG246:BG248 BG254 BG256:BG258 BG264 BG266:BG268 BG274 BG276:BG278 BG284 BG286:BG288 BG294 BG296:BG298 BG304 BG306:BG308 BG314 BG316:BG318 BG324 BG326:BG328 BG334 BG336:BG338 BG344 BG346:BG347">
    <cfRule type="cellIs" priority="89" dxfId="304" operator="equal" stopIfTrue="1">
      <formula>"q"</formula>
    </cfRule>
  </conditionalFormatting>
  <conditionalFormatting sqref="BG238 BG244 BG246:BG248 BG254 BG256:BG258 BG264 BG266:BG268 BG274 BG276:BG278 BG284 BG286:BG288 BG294 BG296:BG298 BG304 BG306:BG308 BG314 BG316:BG318 BG324 BG326:BG328 BG334 BG336:BG338 BG344 BG346:BG347">
    <cfRule type="cellIs" priority="90" dxfId="305" operator="equal" stopIfTrue="1">
      <formula>"o"</formula>
    </cfRule>
  </conditionalFormatting>
  <conditionalFormatting sqref="BE288 BE294 BE296:BE298 BE304 BE306:BE308 BE314 BE316:BE318 BE324 BE326:BE328 BE334 BE336:BE338 BE344 BE346:BE348 BE354 BE356:BE358 BG204 BG206:BG208 BG214 BG216:BG218 BG224 BG226:BG228 BG234 BG236:BG237">
    <cfRule type="cellIs" priority="91" dxfId="301" operator="equal" stopIfTrue="1">
      <formula>"p"</formula>
    </cfRule>
    <cfRule type="cellIs" priority="92" dxfId="302" operator="equal" stopIfTrue="1">
      <formula>"m"</formula>
    </cfRule>
    <cfRule type="cellIs" priority="93" dxfId="303" operator="equal" stopIfTrue="1">
      <formula>"x"</formula>
    </cfRule>
    <cfRule type="cellIs" priority="94" dxfId="304" operator="equal" stopIfTrue="1">
      <formula>"q"</formula>
    </cfRule>
    <cfRule type="cellIs" priority="95" dxfId="305" operator="equal" stopIfTrue="1">
      <formula>"o"</formula>
    </cfRule>
  </conditionalFormatting>
  <conditionalFormatting sqref="BC338 BC344 BC346:BC348 BC354 BC356:BC358 BE204 BE206:BE208 BE214 BE216:BE218 BE224 BE226:BE228 BE234 BE236:BE238 BE244 BE246:BE248 BE254 BE256:BE258 BE264 BE266:BE268 BE274 BE276:BE278 BE284 BE286:BE287">
    <cfRule type="cellIs" priority="96" dxfId="301" operator="equal" stopIfTrue="1">
      <formula>"p"</formula>
    </cfRule>
    <cfRule type="cellIs" priority="97" dxfId="302" operator="equal" stopIfTrue="1">
      <formula>"m"</formula>
    </cfRule>
    <cfRule type="cellIs" priority="98" dxfId="303" operator="equal" stopIfTrue="1">
      <formula>"x"</formula>
    </cfRule>
    <cfRule type="cellIs" priority="99" dxfId="304" operator="equal" stopIfTrue="1">
      <formula>"q"</formula>
    </cfRule>
    <cfRule type="cellIs" priority="100" dxfId="305" operator="equal" stopIfTrue="1">
      <formula>"o"</formula>
    </cfRule>
  </conditionalFormatting>
  <conditionalFormatting sqref="BC228 BC234 BC236:BC238 BC244 BC246:BC248 BC254 BC256:BC258 BC264 BC266:BC268 BC274 BC276:BC278 BC284 BC286:BC288 BC294 BC296:BC298 BC304 BC306:BC308 BC314 BC316:BC318 BC324 BC326:BC328 BC334 BC336:BC337">
    <cfRule type="cellIs" priority="101" dxfId="301" operator="equal" stopIfTrue="1">
      <formula>"p"</formula>
    </cfRule>
  </conditionalFormatting>
  <conditionalFormatting sqref="BC228 BC234 BC236:BC238 BC244 BC246:BC248 BC254 BC256:BC258 BC264 BC266:BC268 BC274 BC276:BC278 BC284 BC286:BC288 BC294 BC296:BC298 BC304 BC306:BC308 BC314 BC316:BC318 BC324 BC326:BC328 BC334 BC336:BC337">
    <cfRule type="cellIs" priority="102" dxfId="302" operator="equal" stopIfTrue="1">
      <formula>"m"</formula>
    </cfRule>
  </conditionalFormatting>
  <conditionalFormatting sqref="BC228 BC234 BC236:BC238 BC244 BC246:BC248 BC254 BC256:BC258 BC264 BC266:BC268 BC274 BC276:BC278 BC284 BC286:BC288 BC294 BC296:BC298 BC304 BC306:BC308 BC314 BC316:BC318 BC324 BC326:BC328 BC334 BC336:BC337">
    <cfRule type="cellIs" priority="103" dxfId="303" operator="equal" stopIfTrue="1">
      <formula>"x"</formula>
    </cfRule>
  </conditionalFormatting>
  <conditionalFormatting sqref="BC228 BC234 BC236:BC238 BC244 BC246:BC248 BC254 BC256:BC258 BC264 BC266:BC268 BC274 BC276:BC278 BC284 BC286:BC288 BC294 BC296:BC298 BC304 BC306:BC308 BC314 BC316:BC318 BC324 BC326:BC328 BC334 BC336:BC337">
    <cfRule type="cellIs" priority="104" dxfId="304" operator="equal" stopIfTrue="1">
      <formula>"q"</formula>
    </cfRule>
  </conditionalFormatting>
  <conditionalFormatting sqref="BC228 BC234 BC236:BC238 BC244 BC246:BC248 BC254 BC256:BC258 BC264 BC266:BC268 BC274 BC276:BC278 BC284 BC286:BC288 BC294 BC296:BC298 BC304 BC306:BC308 BC314 BC316:BC318 BC324 BC326:BC328 BC334 BC336:BC337">
    <cfRule type="cellIs" priority="105" dxfId="305" operator="equal" stopIfTrue="1">
      <formula>"o"</formula>
    </cfRule>
  </conditionalFormatting>
  <conditionalFormatting sqref="BA278 BA284 BA286:BA288 BA294 BA296:BA298 BA304 BA306:BA308 BA314 BA316:BA318 BA324 BA326:BA328 BA334 BA336:BA338 BA344 BA346:BA348 BA354 BA356:BA358 BC204 BC206:BC208 BC214 BC216:BC218 BC224 BC226:BC227">
    <cfRule type="cellIs" priority="106" dxfId="301" operator="equal" stopIfTrue="1">
      <formula>"p"</formula>
    </cfRule>
    <cfRule type="cellIs" priority="107" dxfId="302" operator="equal" stopIfTrue="1">
      <formula>"m"</formula>
    </cfRule>
    <cfRule type="cellIs" priority="108" dxfId="303" operator="equal" stopIfTrue="1">
      <formula>"x"</formula>
    </cfRule>
    <cfRule type="cellIs" priority="109" dxfId="304" operator="equal" stopIfTrue="1">
      <formula>"q"</formula>
    </cfRule>
    <cfRule type="cellIs" priority="110" dxfId="305" operator="equal" stopIfTrue="1">
      <formula>"o"</formula>
    </cfRule>
  </conditionalFormatting>
  <conditionalFormatting sqref="AY328 AY334 AY336:AY338 AY344 AY346:AY348 AY354 AY356:AY358 BA204 BA206:BA208 BA214 BA216:BA218 BA224 BA226:BA228 BA234 BA236:BA238 BA244 BA246:BA248 BA254 BA256:BA258 BA264 BA266:BA268 BA274 BA276:BA277">
    <cfRule type="cellIs" priority="111" dxfId="301" operator="equal" stopIfTrue="1">
      <formula>"p"</formula>
    </cfRule>
    <cfRule type="cellIs" priority="112" dxfId="302" operator="equal" stopIfTrue="1">
      <formula>"m"</formula>
    </cfRule>
    <cfRule type="cellIs" priority="113" dxfId="303" operator="equal" stopIfTrue="1">
      <formula>"x"</formula>
    </cfRule>
    <cfRule type="cellIs" priority="114" dxfId="304" operator="equal" stopIfTrue="1">
      <formula>"q"</formula>
    </cfRule>
    <cfRule type="cellIs" priority="115" dxfId="305" operator="equal" stopIfTrue="1">
      <formula>"o"</formula>
    </cfRule>
  </conditionalFormatting>
  <conditionalFormatting sqref="AY218 AY224 AY226:AY228 AY234 AY236:AY238 AY244 AY246:AY248 AY254 AY256:AY258 AY264 AY266:AY268 AY274 AY276:AY278 AY284 AY286:AY288 AY294 AY296:AY298 AY304 AY306:AY308 AY314 AY316:AY318 AY324 AY326:AY327">
    <cfRule type="cellIs" priority="116" dxfId="301" operator="equal" stopIfTrue="1">
      <formula>"p"</formula>
    </cfRule>
  </conditionalFormatting>
  <conditionalFormatting sqref="AY218 AY224 AY226:AY228 AY234 AY236:AY238 AY244 AY246:AY248 AY254 AY256:AY258 AY264 AY266:AY268 AY274 AY276:AY278 AY284 AY286:AY288 AY294 AY296:AY298 AY304 AY306:AY308 AY314 AY316:AY318 AY324 AY326:AY327">
    <cfRule type="cellIs" priority="117" dxfId="302" operator="equal" stopIfTrue="1">
      <formula>"m"</formula>
    </cfRule>
  </conditionalFormatting>
  <conditionalFormatting sqref="AY218 AY224 AY226:AY228 AY234 AY236:AY238 AY244 AY246:AY248 AY254 AY256:AY258 AY264 AY266:AY268 AY274 AY276:AY278 AY284 AY286:AY288 AY294 AY296:AY298 AY304 AY306:AY308 AY314 AY316:AY318 AY324 AY326:AY327">
    <cfRule type="cellIs" priority="118" dxfId="303" operator="equal" stopIfTrue="1">
      <formula>"x"</formula>
    </cfRule>
  </conditionalFormatting>
  <conditionalFormatting sqref="AY218 AY224 AY226:AY228 AY234 AY236:AY238 AY244 AY246:AY248 AY254 AY256:AY258 AY264 AY266:AY268 AY274 AY276:AY278 AY284 AY286:AY288 AY294 AY296:AY298 AY304 AY306:AY308 AY314 AY316:AY318 AY324 AY326:AY327">
    <cfRule type="cellIs" priority="119" dxfId="304" operator="equal" stopIfTrue="1">
      <formula>"q"</formula>
    </cfRule>
  </conditionalFormatting>
  <conditionalFormatting sqref="AY218 AY224 AY226:AY228 AY234 AY236:AY238 AY244 AY246:AY248 AY254 AY256:AY258 AY264 AY266:AY268 AY274 AY276:AY278 AY284 AY286:AY288 AY294 AY296:AY298 AY304 AY306:AY308 AY314 AY316:AY318 AY324 AY326:AY327">
    <cfRule type="cellIs" priority="120" dxfId="305" operator="equal" stopIfTrue="1">
      <formula>"o"</formula>
    </cfRule>
  </conditionalFormatting>
  <conditionalFormatting sqref="AW268 AW274 AW276:AW278 AW284 AW286:AW288 AW294 AW296:AW298 AW304 AW306:AW308 AW314 AW316:AW318 AW324 AW326:AW328 AW334 AW336:AW338 AW344 AW346:AW348 AW354 AW356:AW358 AY204 AY206:AY208 AY214 AY216:AY217">
    <cfRule type="cellIs" priority="121" dxfId="301" operator="equal" stopIfTrue="1">
      <formula>"p"</formula>
    </cfRule>
  </conditionalFormatting>
  <conditionalFormatting sqref="AW268 AW274 AW276:AW278 AW284 AW286:AW288 AW294 AW296:AW298 AW304 AW306:AW308 AW314 AW316:AW318 AW324 AW326:AW328 AW334 AW336:AW338 AW344 AW346:AW348 AW354 AW356:AW358 AY204 AY206:AY208 AY214 AY216:AY217">
    <cfRule type="cellIs" priority="122" dxfId="302" operator="equal" stopIfTrue="1">
      <formula>"m"</formula>
    </cfRule>
  </conditionalFormatting>
  <conditionalFormatting sqref="AW268 AW274 AW276:AW278 AW284 AW286:AW288 AW294 AW296:AW298 AW304 AW306:AW308 AW314 AW316:AW318 AW324 AW326:AW328 AW334 AW336:AW338 AW344 AW346:AW348 AW354 AW356:AW358 AY204 AY206:AY208 AY214 AY216:AY217">
    <cfRule type="cellIs" priority="123" dxfId="303" operator="equal" stopIfTrue="1">
      <formula>"x"</formula>
    </cfRule>
  </conditionalFormatting>
  <conditionalFormatting sqref="AW268 AW274 AW276:AW278 AW284 AW286:AW288 AW294 AW296:AW298 AW304 AW306:AW308 AW314 AW316:AW318 AW324 AW326:AW328 AW334 AW336:AW338 AW344 AW346:AW348 AW354 AW356:AW358 AY204 AY206:AY208 AY214 AY216:AY217">
    <cfRule type="cellIs" priority="124" dxfId="304" operator="equal" stopIfTrue="1">
      <formula>"q"</formula>
    </cfRule>
  </conditionalFormatting>
  <conditionalFormatting sqref="AW268 AW274 AW276:AW278 AW284 AW286:AW288 AW294 AW296:AW298 AW304 AW306:AW308 AW314 AW316:AW318 AW324 AW326:AW328 AW334 AW336:AW338 AW344 AW346:AW348 AW354 AW356:AW358 AY204 AY206:AY208 AY214 AY216:AY217">
    <cfRule type="cellIs" priority="125" dxfId="305" operator="equal" stopIfTrue="1">
      <formula>"o"</formula>
    </cfRule>
  </conditionalFormatting>
  <conditionalFormatting sqref="AU318 AU324 AU326:AU328 AU334 AU336:AU338 AU344 AU346:AU348 AU354 AU356:AU358 AW204 AW206:AW208 AW214 AW216:AW218 AW224 AW226:AW228 AW234 AW236:AW238 AW244 AW246:AW248 AW254 AW256:AW258 AW264 AW266:AW267">
    <cfRule type="cellIs" priority="126" dxfId="301" operator="equal" stopIfTrue="1">
      <formula>"p"</formula>
    </cfRule>
    <cfRule type="cellIs" priority="128" dxfId="303" operator="equal" stopIfTrue="1">
      <formula>"x"</formula>
    </cfRule>
    <cfRule type="cellIs" priority="130" dxfId="305" operator="equal" stopIfTrue="1">
      <formula>"o"</formula>
    </cfRule>
  </conditionalFormatting>
  <conditionalFormatting sqref="AU318 AU324 AU326:AU328 AU334 AU336:AU338 AU344 AU346:AU348 AU354 AU356:AU358 AW204 AW206:AW208 AW214 AW216:AW218 AW224 AW226:AW228 AW234 AW236:AW238 AW244 AW246:AW248 AW254 AW256:AW258 AW264 AW266:AW267">
    <cfRule type="cellIs" priority="127" dxfId="302" operator="equal" stopIfTrue="1">
      <formula>"m"</formula>
    </cfRule>
    <cfRule type="cellIs" priority="129" dxfId="304" operator="equal" stopIfTrue="1">
      <formula>"q"</formula>
    </cfRule>
  </conditionalFormatting>
  <conditionalFormatting sqref="AU208 AU214 AU216:AU218 AU224 AU226:AU228 AU234 AU236:AU238 AU244 AU246:AU248 AU254 AU256:AU258 AU264 AU266:AU268 AU274 AU276:AU278 AU284 AU286:AU288 AU294 AU296:AU298 AU304 AU306:AU308 AU314 AU316:AU317">
    <cfRule type="cellIs" priority="131" dxfId="301" operator="equal" stopIfTrue="1">
      <formula>"p"</formula>
    </cfRule>
    <cfRule type="cellIs" priority="132" dxfId="302" operator="equal" stopIfTrue="1">
      <formula>"m"</formula>
    </cfRule>
    <cfRule type="cellIs" priority="133" dxfId="303" operator="equal" stopIfTrue="1">
      <formula>"x"</formula>
    </cfRule>
    <cfRule type="cellIs" priority="134" dxfId="304" operator="equal" stopIfTrue="1">
      <formula>"q"</formula>
    </cfRule>
    <cfRule type="cellIs" priority="135" dxfId="305" operator="equal" stopIfTrue="1">
      <formula>"o"</formula>
    </cfRule>
  </conditionalFormatting>
  <conditionalFormatting sqref="AS258 AS264 AS266:AS268 AS274 AS276:AS278 AS284 AS286:AS288 AS294 AS296:AS298 AS304 AS306:AS308 AS314 AS316:AS318 AS324 AS326:AS328 AS334 AS336:AS338 AS344 AS346:AS348 AS354 AS356:AS358 AU204 AU206:AU207">
    <cfRule type="cellIs" priority="136" dxfId="301" operator="equal" stopIfTrue="1">
      <formula>"p"</formula>
    </cfRule>
    <cfRule type="cellIs" priority="137" dxfId="302" operator="equal" stopIfTrue="1">
      <formula>"m"</formula>
    </cfRule>
    <cfRule type="cellIs" priority="138" dxfId="303" operator="equal" stopIfTrue="1">
      <formula>"x"</formula>
    </cfRule>
    <cfRule type="cellIs" priority="139" dxfId="304" operator="equal" stopIfTrue="1">
      <formula>"q"</formula>
    </cfRule>
    <cfRule type="cellIs" priority="140" dxfId="305" operator="equal" stopIfTrue="1">
      <formula>"o"</formula>
    </cfRule>
  </conditionalFormatting>
  <conditionalFormatting sqref="AQ308 AQ314 AQ316:AQ318 AQ324 AQ326:AQ328 AQ334 AQ336:AQ338 AQ344 AQ346:AQ348 AQ354 AQ356:AQ358 AS204 AS206:AS208 AS214 AS216:AS218 AS224 AS226:AS228 AS234 AS236:AS238 AS244 AS246:AS248 AS254 AS256:AS257">
    <cfRule type="cellIs" priority="141" dxfId="301" operator="equal" stopIfTrue="1">
      <formula>"p"</formula>
    </cfRule>
    <cfRule type="cellIs" priority="142" dxfId="302" operator="equal" stopIfTrue="1">
      <formula>"m"</formula>
    </cfRule>
    <cfRule type="cellIs" priority="143" dxfId="303" operator="equal" stopIfTrue="1">
      <formula>"x"</formula>
    </cfRule>
    <cfRule type="cellIs" priority="144" dxfId="304" operator="equal" stopIfTrue="1">
      <formula>"q"</formula>
    </cfRule>
    <cfRule type="cellIs" priority="145" dxfId="305" operator="equal" stopIfTrue="1">
      <formula>"o"</formula>
    </cfRule>
  </conditionalFormatting>
  <conditionalFormatting sqref="AO358 AQ204 AQ206:AQ208 AQ214 AQ216:AQ218 AQ224 AQ226:AQ228 AQ234 AQ236:AQ238 AQ244 AQ246:AQ248 AQ254 AQ256:AQ258 AQ264 AQ266:AQ268 AQ274 AQ276:AQ278 AQ284 AQ286:AQ288 AQ294 AQ296:AQ298 AQ304 AQ306:AQ307">
    <cfRule type="cellIs" priority="146" dxfId="301" operator="equal" stopIfTrue="1">
      <formula>"p"</formula>
    </cfRule>
    <cfRule type="cellIs" priority="147" dxfId="302" operator="equal" stopIfTrue="1">
      <formula>"m"</formula>
    </cfRule>
    <cfRule type="cellIs" priority="148" dxfId="303" operator="equal" stopIfTrue="1">
      <formula>"x"</formula>
    </cfRule>
    <cfRule type="cellIs" priority="149" dxfId="304" operator="equal" stopIfTrue="1">
      <formula>"q"</formula>
    </cfRule>
    <cfRule type="cellIs" priority="150" dxfId="305" operator="equal" stopIfTrue="1">
      <formula>"o"</formula>
    </cfRule>
  </conditionalFormatting>
  <conditionalFormatting sqref="AO248 AO254 AO256:AO258 AO264 AO266:AO268 AO274 AO276:AO278 AO284 AO286:AO288 AO294 AO296:AO298 AO304 AO306:AO308 AO314 AO316:AO318 AO324 AO326:AO328 AO334 AO336:AO338 AO344 AO346:AO348 AO354 AO356:AO357">
    <cfRule type="cellIs" priority="151" dxfId="301" operator="equal" stopIfTrue="1">
      <formula>"p"</formula>
    </cfRule>
  </conditionalFormatting>
  <conditionalFormatting sqref="AO248 AO254 AO256:AO258 AO264 AO266:AO268 AO274 AO276:AO278 AO284 AO286:AO288 AO294 AO296:AO298 AO304 AO306:AO308 AO314 AO316:AO318 AO324 AO326:AO328 AO334 AO336:AO338 AO344 AO346:AO348 AO354 AO356:AO357">
    <cfRule type="cellIs" priority="152" dxfId="302" operator="equal" stopIfTrue="1">
      <formula>"m"</formula>
    </cfRule>
  </conditionalFormatting>
  <conditionalFormatting sqref="AO248 AO254 AO256:AO258 AO264 AO266:AO268 AO274 AO276:AO278 AO284 AO286:AO288 AO294 AO296:AO298 AO304 AO306:AO308 AO314 AO316:AO318 AO324 AO326:AO328 AO334 AO336:AO338 AO344 AO346:AO348 AO354 AO356:AO357">
    <cfRule type="cellIs" priority="153" dxfId="303" operator="equal" stopIfTrue="1">
      <formula>"x"</formula>
    </cfRule>
  </conditionalFormatting>
  <conditionalFormatting sqref="AO248 AO254 AO256:AO258 AO264 AO266:AO268 AO274 AO276:AO278 AO284 AO286:AO288 AO294 AO296:AO298 AO304 AO306:AO308 AO314 AO316:AO318 AO324 AO326:AO328 AO334 AO336:AO338 AO344 AO346:AO348 AO354 AO356:AO357">
    <cfRule type="cellIs" priority="154" dxfId="304" operator="equal" stopIfTrue="1">
      <formula>"q"</formula>
    </cfRule>
  </conditionalFormatting>
  <conditionalFormatting sqref="AO248 AO254 AO256:AO258 AO264 AO266:AO268 AO274 AO276:AO278 AO284 AO286:AO288 AO294 AO296:AO298 AO304 AO306:AO308 AO314 AO316:AO318 AO324 AO326:AO328 AO334 AO336:AO338 AO344 AO346:AO348 AO354 AO356:AO357">
    <cfRule type="cellIs" priority="155" dxfId="305" operator="equal" stopIfTrue="1">
      <formula>"o"</formula>
    </cfRule>
  </conditionalFormatting>
  <conditionalFormatting sqref="AM298 AM304 AM306:AM308 AM314 AM316:AM318 AM324 AM326:AM328 AM334 AM336:AM338 AM344 AM346:AM348 AM354 AM356:AM358 AO204 AO206:AO208 AO214 AO216:AO218 AO224 AO226:AO228 AO234 AO236:AO238 AO244 AO246:AO247">
    <cfRule type="cellIs" priority="156" dxfId="301" operator="equal" stopIfTrue="1">
      <formula>"p"</formula>
    </cfRule>
    <cfRule type="cellIs" priority="157" dxfId="302" operator="equal" stopIfTrue="1">
      <formula>"m"</formula>
    </cfRule>
    <cfRule type="cellIs" priority="158" dxfId="303" operator="equal" stopIfTrue="1">
      <formula>"x"</formula>
    </cfRule>
    <cfRule type="cellIs" priority="159" dxfId="304" operator="equal" stopIfTrue="1">
      <formula>"q"</formula>
    </cfRule>
    <cfRule type="cellIs" priority="160" dxfId="305" operator="equal" stopIfTrue="1">
      <formula>"o"</formula>
    </cfRule>
  </conditionalFormatting>
  <conditionalFormatting sqref="AK348 AK354 AK356:AK358 AM204 AM206:AM208 AM214 AM216:AM218 AM224 AM226:AM228 AM234 AM236:AM238 AM244 AM246:AM248 AM254 AM256:AM258 AM264 AM266:AM268 AM274 AM276:AM278 AM284 AM286:AM288 AM294 AM296:AM297">
    <cfRule type="cellIs" priority="161" dxfId="301" operator="equal" stopIfTrue="1">
      <formula>"p"</formula>
    </cfRule>
    <cfRule type="cellIs" priority="162" dxfId="302" operator="equal" stopIfTrue="1">
      <formula>"m"</formula>
    </cfRule>
    <cfRule type="cellIs" priority="163" dxfId="303" operator="equal" stopIfTrue="1">
      <formula>"x"</formula>
    </cfRule>
    <cfRule type="cellIs" priority="164" dxfId="304" operator="equal" stopIfTrue="1">
      <formula>"q"</formula>
    </cfRule>
    <cfRule type="cellIs" priority="165" dxfId="305" operator="equal" stopIfTrue="1">
      <formula>"o"</formula>
    </cfRule>
  </conditionalFormatting>
  <conditionalFormatting sqref="AK238 AK244 AK246:AK248 AK254 AK256:AK258 AK264 AK266:AK268 AK274 AK276:AK278 AK284 AK286:AK288 AK294 AK296:AK298 AK304 AK306:AK308 AK314 AK316:AK318 AK324 AK326:AK328 AK334 AK336:AK338 AK344 AK346:AK347">
    <cfRule type="cellIs" priority="166" dxfId="301" operator="equal" stopIfTrue="1">
      <formula>"p"</formula>
    </cfRule>
  </conditionalFormatting>
  <conditionalFormatting sqref="AK238 AK244 AK246:AK248 AK254 AK256:AK258 AK264 AK266:AK268 AK274 AK276:AK278 AK284 AK286:AK288 AK294 AK296:AK298 AK304 AK306:AK308 AK314 AK316:AK318 AK324 AK326:AK328 AK334 AK336:AK338 AK344 AK346:AK347">
    <cfRule type="cellIs" priority="167" dxfId="302" operator="equal" stopIfTrue="1">
      <formula>"m"</formula>
    </cfRule>
  </conditionalFormatting>
  <conditionalFormatting sqref="AK238 AK244 AK246:AK248 AK254 AK256:AK258 AK264 AK266:AK268 AK274 AK276:AK278 AK284 AK286:AK288 AK294 AK296:AK298 AK304 AK306:AK308 AK314 AK316:AK318 AK324 AK326:AK328 AK334 AK336:AK338 AK344 AK346:AK347">
    <cfRule type="cellIs" priority="168" dxfId="303" operator="equal" stopIfTrue="1">
      <formula>"x"</formula>
    </cfRule>
  </conditionalFormatting>
  <conditionalFormatting sqref="AK238 AK244 AK246:AK248 AK254 AK256:AK258 AK264 AK266:AK268 AK274 AK276:AK278 AK284 AK286:AK288 AK294 AK296:AK298 AK304 AK306:AK308 AK314 AK316:AK318 AK324 AK326:AK328 AK334 AK336:AK338 AK344 AK346:AK347">
    <cfRule type="cellIs" priority="169" dxfId="304" operator="equal" stopIfTrue="1">
      <formula>"q"</formula>
    </cfRule>
  </conditionalFormatting>
  <conditionalFormatting sqref="AK238 AK244 AK246:AK248 AK254 AK256:AK258 AK264 AK266:AK268 AK274 AK276:AK278 AK284 AK286:AK288 AK294 AK296:AK298 AK304 AK306:AK308 AK314 AK316:AK318 AK324 AK326:AK328 AK334 AK336:AK338 AK344 AK346:AK347">
    <cfRule type="cellIs" priority="170" dxfId="305" operator="equal" stopIfTrue="1">
      <formula>"o"</formula>
    </cfRule>
  </conditionalFormatting>
  <conditionalFormatting sqref="AI288 AI294 AI296:AI298 AI304 AI306:AI308 AI314 AI316:AI318 AI324 AI326:AI328 AI334 AI336:AI338 AI344 AI346:AI348 AI354 AI356:AI358 AK204 AK206:AK208 AK214 AK216:AK218 AK224 AK226:AK228 AK234 AK236:AK237">
    <cfRule type="cellIs" priority="171" dxfId="301" operator="equal" stopIfTrue="1">
      <formula>"p"</formula>
    </cfRule>
    <cfRule type="cellIs" priority="172" dxfId="302" operator="equal" stopIfTrue="1">
      <formula>"m"</formula>
    </cfRule>
    <cfRule type="cellIs" priority="173" dxfId="303" operator="equal" stopIfTrue="1">
      <formula>"x"</formula>
    </cfRule>
    <cfRule type="cellIs" priority="174" dxfId="304" operator="equal" stopIfTrue="1">
      <formula>"q"</formula>
    </cfRule>
    <cfRule type="cellIs" priority="175" dxfId="305" operator="equal" stopIfTrue="1">
      <formula>"o"</formula>
    </cfRule>
  </conditionalFormatting>
  <conditionalFormatting sqref="AI109:AI112 AI114 AI125:AI127 AI150:AI153 AI204 AI206:AI208 AI214 AI216:AI218 AI224 AI226:AI228 AI234 AI236:AI238 AI244 AI246:AI248 AI254 AI256:AI258 AI264 AI266:AI268 AI274 AI276:AI278 AI284 AI286:AI287">
    <cfRule type="cellIs" priority="176" dxfId="301" operator="equal" stopIfTrue="1">
      <formula>"p"</formula>
    </cfRule>
    <cfRule type="cellIs" priority="177" dxfId="302" operator="equal" stopIfTrue="1">
      <formula>"m"</formula>
    </cfRule>
    <cfRule type="cellIs" priority="178" dxfId="303" operator="equal" stopIfTrue="1">
      <formula>"x"</formula>
    </cfRule>
    <cfRule type="cellIs" priority="179" dxfId="304" operator="equal" stopIfTrue="1">
      <formula>"q"</formula>
    </cfRule>
    <cfRule type="cellIs" priority="180" dxfId="305" operator="equal" stopIfTrue="1">
      <formula>"o"</formula>
    </cfRule>
  </conditionalFormatting>
  <conditionalFormatting sqref="AG256:AG258 AG264 AG266:AG268 AG274 AG276:AG278 AG284 AG286:AG288 AG294 AG296:AG298 AG304 AG306:AG308 AG314 AG316:AG318 AG324 AG326:AG328 AG334 AG336:AG338 AG344 AG346:AG348 AG354 AG356:AG358 AI107:AI108">
    <cfRule type="cellIs" priority="181" dxfId="301" operator="equal" stopIfTrue="1">
      <formula>"p"</formula>
    </cfRule>
    <cfRule type="cellIs" priority="182" dxfId="302" operator="equal" stopIfTrue="1">
      <formula>"m"</formula>
    </cfRule>
    <cfRule type="cellIs" priority="183" dxfId="303" operator="equal" stopIfTrue="1">
      <formula>"x"</formula>
    </cfRule>
    <cfRule type="cellIs" priority="184" dxfId="304" operator="equal" stopIfTrue="1">
      <formula>"q"</formula>
    </cfRule>
    <cfRule type="cellIs" priority="185" dxfId="305" operator="equal" stopIfTrue="1">
      <formula>"o"</formula>
    </cfRule>
  </conditionalFormatting>
  <conditionalFormatting sqref="AE327:AE328 AE334 AE336:AE338 AE344 AE346:AE348 AE354 AE356:AE358 AG107:AG112 AG114 AG125:AG127 AG150:AG153 AG204 AG206:AG208 AG214 AG216:AG218 AG224 AG226:AG228 AG234 AG236:AG238 AG244 AG246:AG248 AG254">
    <cfRule type="cellIs" priority="186" dxfId="301" operator="equal" stopIfTrue="1">
      <formula>"p"</formula>
    </cfRule>
    <cfRule type="cellIs" priority="187" dxfId="302" operator="equal" stopIfTrue="1">
      <formula>"m"</formula>
    </cfRule>
    <cfRule type="cellIs" priority="188" dxfId="303" operator="equal" stopIfTrue="1">
      <formula>"x"</formula>
    </cfRule>
    <cfRule type="cellIs" priority="189" dxfId="304" operator="equal" stopIfTrue="1">
      <formula>"q"</formula>
    </cfRule>
    <cfRule type="cellIs" priority="190" dxfId="305" operator="equal" stopIfTrue="1">
      <formula>"o"</formula>
    </cfRule>
  </conditionalFormatting>
  <conditionalFormatting sqref="AE216:AE218 AE224 AE226:AE228 AE234 AE236:AE238 AE244 AE246:AE248 AE254 AE256:AE258 AE264 AE266:AE268 AE274 AE276:AE278 AE284 AE286:AE288 AE294 AE296:AE298 AE304 AE306:AE308 AE314 AE316:AE318 AE324 AE326">
    <cfRule type="cellIs" priority="191" dxfId="301" operator="equal" stopIfTrue="1">
      <formula>"p"</formula>
    </cfRule>
  </conditionalFormatting>
  <conditionalFormatting sqref="AE216:AE218 AE224 AE226:AE228 AE234 AE236:AE238 AE244 AE246:AE248 AE254 AE256:AE258 AE264 AE266:AE268 AE274 AE276:AE278 AE284 AE286:AE288 AE294 AE296:AE298 AE304 AE306:AE308 AE314 AE316:AE318 AE324 AE326">
    <cfRule type="cellIs" priority="192" dxfId="302" operator="equal" stopIfTrue="1">
      <formula>"m"</formula>
    </cfRule>
  </conditionalFormatting>
  <conditionalFormatting sqref="AE216:AE218 AE224 AE226:AE228 AE234 AE236:AE238 AE244 AE246:AE248 AE254 AE256:AE258 AE264 AE266:AE268 AE274 AE276:AE278 AE284 AE286:AE288 AE294 AE296:AE298 AE304 AE306:AE308 AE314 AE316:AE318 AE324 AE326">
    <cfRule type="cellIs" priority="193" dxfId="303" operator="equal" stopIfTrue="1">
      <formula>"x"</formula>
    </cfRule>
  </conditionalFormatting>
  <conditionalFormatting sqref="AE216:AE218 AE224 AE226:AE228 AE234 AE236:AE238 AE244 AE246:AE248 AE254 AE256:AE258 AE264 AE266:AE268 AE274 AE276:AE278 AE284 AE286:AE288 AE294 AE296:AE298 AE304 AE306:AE308 AE314 AE316:AE318 AE324 AE326">
    <cfRule type="cellIs" priority="194" dxfId="304" operator="equal" stopIfTrue="1">
      <formula>"q"</formula>
    </cfRule>
  </conditionalFormatting>
  <conditionalFormatting sqref="AE216:AE218 AE224 AE226:AE228 AE234 AE236:AE238 AE244 AE246:AE248 AE254 AE256:AE258 AE264 AE266:AE268 AE274 AE276:AE278 AE284 AE286:AE288 AE294 AE296:AE298 AE304 AE306:AE308 AE314 AE316:AE318 AE324 AE326">
    <cfRule type="cellIs" priority="195" dxfId="305" operator="equal" stopIfTrue="1">
      <formula>"o"</formula>
    </cfRule>
  </conditionalFormatting>
  <conditionalFormatting sqref="AC286:AC288 AC294 AC296:AC298 AC304 AC306:AC308 AC314 AC316:AC318 AC324 AC326:AC328 AC334 AC336:AC338 AC344 AC346:AC348 AC354 AC356:AC358 AE107:AE112 AE114 AE125:AE127 AE150:AE153 AE204 AE206:AE208 AE214">
    <cfRule type="cellIs" priority="196" dxfId="301" operator="equal" stopIfTrue="1">
      <formula>"p"</formula>
    </cfRule>
    <cfRule type="cellIs" priority="197" dxfId="302" operator="equal" stopIfTrue="1">
      <formula>"m"</formula>
    </cfRule>
    <cfRule type="cellIs" priority="198" dxfId="303" operator="equal" stopIfTrue="1">
      <formula>"x"</formula>
    </cfRule>
    <cfRule type="cellIs" priority="199" dxfId="304" operator="equal" stopIfTrue="1">
      <formula>"q"</formula>
    </cfRule>
    <cfRule type="cellIs" priority="200" dxfId="305" operator="equal" stopIfTrue="1">
      <formula>"o"</formula>
    </cfRule>
  </conditionalFormatting>
  <conditionalFormatting sqref="AA357:AA358 AC107:AC112 AC114 AC125:AC127 AC150:AC153 AC204 AC206:AC208 AC214 AC216:AC218 AC224 AC226:AC228 AC234 AC236:AC238 AC244 AC246:AC248 AC254 AC256:AC258 AC264 AC266:AC268 AC274 AC276:AC278 AC284">
    <cfRule type="cellIs" priority="201" dxfId="301" operator="equal" stopIfTrue="1">
      <formula>"p"</formula>
    </cfRule>
    <cfRule type="cellIs" priority="202" dxfId="302" operator="equal" stopIfTrue="1">
      <formula>"m"</formula>
    </cfRule>
    <cfRule type="cellIs" priority="203" dxfId="303" operator="equal" stopIfTrue="1">
      <formula>"x"</formula>
    </cfRule>
    <cfRule type="cellIs" priority="204" dxfId="304" operator="equal" stopIfTrue="1">
      <formula>"q"</formula>
    </cfRule>
    <cfRule type="cellIs" priority="205" dxfId="305" operator="equal" stopIfTrue="1">
      <formula>"o"</formula>
    </cfRule>
  </conditionalFormatting>
  <conditionalFormatting sqref="AA246:AA248 AA254 AA256:AA258 AA264 AA266:AA268 AA274 AA276:AA278 AA284 AA286:AA288 AA294 AA296:AA298 AA304 AA306:AA308 AA314 AA316:AA318 AA324 AA326:AA328 AA334 AA336:AA338 AA344 AA346:AA348 AA354 AA356">
    <cfRule type="cellIs" priority="206" dxfId="301" operator="equal" stopIfTrue="1">
      <formula>"p"</formula>
    </cfRule>
  </conditionalFormatting>
  <conditionalFormatting sqref="AA246:AA248 AA254 AA256:AA258 AA264 AA266:AA268 AA274 AA276:AA278 AA284 AA286:AA288 AA294 AA296:AA298 AA304 AA306:AA308 AA314 AA316:AA318 AA324 AA326:AA328 AA334 AA336:AA338 AA344 AA346:AA348 AA354 AA356">
    <cfRule type="cellIs" priority="207" dxfId="302" operator="equal" stopIfTrue="1">
      <formula>"m"</formula>
    </cfRule>
  </conditionalFormatting>
  <conditionalFormatting sqref="AA246:AA248 AA254 AA256:AA258 AA264 AA266:AA268 AA274 AA276:AA278 AA284 AA286:AA288 AA294 AA296:AA298 AA304 AA306:AA308 AA314 AA316:AA318 AA324 AA326:AA328 AA334 AA336:AA338 AA344 AA346:AA348 AA354 AA356">
    <cfRule type="cellIs" priority="208" dxfId="303" operator="equal" stopIfTrue="1">
      <formula>"x"</formula>
    </cfRule>
  </conditionalFormatting>
  <conditionalFormatting sqref="AA246:AA248 AA254 AA256:AA258 AA264 AA266:AA268 AA274 AA276:AA278 AA284 AA286:AA288 AA294 AA296:AA298 AA304 AA306:AA308 AA314 AA316:AA318 AA324 AA326:AA328 AA334 AA336:AA338 AA344 AA346:AA348 AA354 AA356">
    <cfRule type="cellIs" priority="209" dxfId="304" operator="equal" stopIfTrue="1">
      <formula>"q"</formula>
    </cfRule>
  </conditionalFormatting>
  <conditionalFormatting sqref="AA246:AA248 AA254 AA256:AA258 AA264 AA266:AA268 AA274 AA276:AA278 AA284 AA286:AA288 AA294 AA296:AA298 AA304 AA306:AA308 AA314 AA316:AA318 AA324 AA326:AA328 AA334 AA336:AA338 AA344 AA346:AA348 AA354 AA356">
    <cfRule type="cellIs" priority="210" dxfId="305" operator="equal" stopIfTrue="1">
      <formula>"o"</formula>
    </cfRule>
  </conditionalFormatting>
  <conditionalFormatting sqref="Y308 Y314 Y316:Y318 Y324 Y326:Y328 Y334 Y336:Y338 Y344 Y346:Y348 Y354 Y356:Y358 AA107:AA112 AA114 AA125:AA127 AA150:AA153 AA204 AA206:AA208 AA214 AA216:AA218 AA224 AA226:AA228 AA234 AA236:AA238 AA244">
    <cfRule type="cellIs" priority="211" dxfId="301" operator="equal" stopIfTrue="1">
      <formula>"p"</formula>
    </cfRule>
    <cfRule type="cellIs" priority="212" dxfId="302" operator="equal" stopIfTrue="1">
      <formula>"m"</formula>
    </cfRule>
    <cfRule type="cellIs" priority="213" dxfId="303" operator="equal" stopIfTrue="1">
      <formula>"x"</formula>
    </cfRule>
    <cfRule type="cellIs" priority="214" dxfId="304" operator="equal" stopIfTrue="1">
      <formula>"q"</formula>
    </cfRule>
    <cfRule type="cellIs" priority="215" dxfId="305" operator="equal" stopIfTrue="1">
      <formula>"o"</formula>
    </cfRule>
  </conditionalFormatting>
  <conditionalFormatting sqref="Y109:Y112 Y114 Y125:Y127 Y150:Y153 Y204 Y206:Y208 Y214 Y216:Y218 Y224 Y226:Y228 Y234 Y236:Y238 Y244 Y246:Y248 Y254 Y256:Y258 Y264 Y266:Y268 Y274 Y276:Y278 Y284 Y286:Y288 Y294 Y296:Y298 Y304 Y306:Y307">
    <cfRule type="cellIs" priority="216" dxfId="301" operator="equal" stopIfTrue="1">
      <formula>"p"</formula>
    </cfRule>
  </conditionalFormatting>
  <conditionalFormatting sqref="Y109:Y112 Y114 Y125:Y127 Y150:Y153 Y204 Y206:Y208 Y214 Y216:Y218 Y224 Y226:Y228 Y234 Y236:Y238 Y244 Y246:Y248 Y254 Y256:Y258 Y264 Y266:Y268 Y274 Y276:Y278 Y284 Y286:Y288 Y294 Y296:Y298 Y304 Y306:Y307">
    <cfRule type="cellIs" priority="217" dxfId="302" operator="equal" stopIfTrue="1">
      <formula>"m"</formula>
    </cfRule>
  </conditionalFormatting>
  <conditionalFormatting sqref="Y109:Y112 Y114 Y125:Y127 Y150:Y153 Y204 Y206:Y208 Y214 Y216:Y218 Y224 Y226:Y228 Y234 Y236:Y238 Y244 Y246:Y248 Y254 Y256:Y258 Y264 Y266:Y268 Y274 Y276:Y278 Y284 Y286:Y288 Y294 Y296:Y298 Y304 Y306:Y307">
    <cfRule type="cellIs" priority="218" dxfId="303" operator="equal" stopIfTrue="1">
      <formula>"x"</formula>
    </cfRule>
  </conditionalFormatting>
  <conditionalFormatting sqref="Y109:Y112 Y114 Y125:Y127 Y150:Y153 Y204 Y206:Y208 Y214 Y216:Y218 Y224 Y226:Y228 Y234 Y236:Y238 Y244 Y246:Y248 Y254 Y256:Y258 Y264 Y266:Y268 Y274 Y276:Y278 Y284 Y286:Y288 Y294 Y296:Y298 Y304 Y306:Y307">
    <cfRule type="cellIs" priority="219" dxfId="304" operator="equal" stopIfTrue="1">
      <formula>"q"</formula>
    </cfRule>
  </conditionalFormatting>
  <conditionalFormatting sqref="Y109:Y112 Y114 Y125:Y127 Y150:Y153 Y204 Y206:Y208 Y214 Y216:Y218 Y224 Y226:Y228 Y234 Y236:Y238 Y244 Y246:Y248 Y254 Y256:Y258 Y264 Y266:Y268 Y274 Y276:Y278 Y284 Y286:Y288 Y294 Y296:Y298 Y304 Y306:Y307">
    <cfRule type="cellIs" priority="220" dxfId="305" operator="equal" stopIfTrue="1">
      <formula>"o"</formula>
    </cfRule>
  </conditionalFormatting>
  <conditionalFormatting sqref="W236:W238 W244 W246:W248 W254 W256:W258 W264 W266:W268 W274 W276:W278 W284 W286:W288 W294 W296:W298 W304 W306:W308 W314 W316:W318 W324 W326:W328 W334 W336:W338 W344 W346:W348 W354 W356:W358 Y107:Y108">
    <cfRule type="cellIs" priority="221" dxfId="301" operator="equal" stopIfTrue="1">
      <formula>"p"</formula>
    </cfRule>
  </conditionalFormatting>
  <conditionalFormatting sqref="W236:W238 W244 W246:W248 W254 W256:W258 W264 W266:W268 W274 W276:W278 W284 W286:W288 W294 W296:W298 W304 W306:W308 W314 W316:W318 W324 W326:W328 W334 W336:W338 W344 W346:W348 W354 W356:W358 Y107:Y108">
    <cfRule type="cellIs" priority="222" dxfId="302" operator="equal" stopIfTrue="1">
      <formula>"m"</formula>
    </cfRule>
  </conditionalFormatting>
  <conditionalFormatting sqref="W236:W238 W244 W246:W248 W254 W256:W258 W264 W266:W268 W274 W276:W278 W284 W286:W288 W294 W296:W298 W304 W306:W308 W314 W316:W318 W324 W326:W328 W334 W336:W338 W344 W346:W348 W354 W356:W358 Y107:Y108">
    <cfRule type="cellIs" priority="223" dxfId="303" operator="equal" stopIfTrue="1">
      <formula>"x"</formula>
    </cfRule>
  </conditionalFormatting>
  <conditionalFormatting sqref="W236:W238 W244 W246:W248 W254 W256:W258 W264 W266:W268 W274 W276:W278 W284 W286:W288 W294 W296:W298 W304 W306:W308 W314 W316:W318 W324 W326:W328 W334 W336:W338 W344 W346:W348 W354 W356:W358 Y107:Y108">
    <cfRule type="cellIs" priority="224" dxfId="304" operator="equal" stopIfTrue="1">
      <formula>"q"</formula>
    </cfRule>
  </conditionalFormatting>
  <conditionalFormatting sqref="W236:W238 W244 W246:W248 W254 W256:W258 W264 W266:W268 W274 W276:W278 W284 W286:W288 W294 W296:W298 W304 W306:W308 W314 W316:W318 W324 W326:W328 W334 W336:W338 W344 W346:W348 W354 W356:W358 Y107:Y108">
    <cfRule type="cellIs" priority="225" dxfId="305" operator="equal" stopIfTrue="1">
      <formula>"o"</formula>
    </cfRule>
  </conditionalFormatting>
  <conditionalFormatting sqref="U286:U288 U294 U296:U298 U304 U306:U308 U314 U316:U318 U324 U326:U328 U334 U336:U338 U344 U346:U348 U354 U356:U358 W107:W112 W114 W125:W127 W150:W153 W204 W206:W208 W214 W216:W218 W224 W226:W228 W234">
    <cfRule type="cellIs" priority="226" dxfId="301" operator="equal" stopIfTrue="1">
      <formula>"p"</formula>
    </cfRule>
    <cfRule type="cellIs" priority="230" dxfId="305" operator="equal" stopIfTrue="1">
      <formula>"o"</formula>
    </cfRule>
  </conditionalFormatting>
  <conditionalFormatting sqref="U286:U288 U294 U296:U298 U304 U306:U308 U314 U316:U318 U324 U326:U328 U334 U336:U338 U344 U346:U348 U354 U356:U358 W107:W112 W114 W125:W127 W150:W153 W204 W206:W208 W214 W216:W218 W224 W226:W228 W234">
    <cfRule type="cellIs" priority="227" dxfId="302" operator="equal" stopIfTrue="1">
      <formula>"m"</formula>
    </cfRule>
  </conditionalFormatting>
  <conditionalFormatting sqref="U286:U288 U294 U296:U298 U304 U306:U308 U314 U316:U318 U324 U326:U328 U334 U336:U338 U344 U346:U348 U354 U356:U358 W107:W112 W114 W125:W127 W150:W153 W204 W206:W208 W214 W216:W218 W224 W226:W228 W234">
    <cfRule type="cellIs" priority="228" dxfId="303" operator="equal" stopIfTrue="1">
      <formula>"x"</formula>
    </cfRule>
  </conditionalFormatting>
  <conditionalFormatting sqref="U286:U288 U294 U296:U298 U304 U306:U308 U314 U316:U318 U324 U326:U328 U334 U336:U338 U344 U346:U348 U354 U356:U358 W107:W112 W114 W125:W127 W150:W153 W204 W206:W208 W214 W216:W218 W224 W226:W228 W234">
    <cfRule type="cellIs" priority="229" dxfId="304" operator="equal" stopIfTrue="1">
      <formula>"q"</formula>
    </cfRule>
  </conditionalFormatting>
  <conditionalFormatting sqref="S337:S338 S344 S346:S348 S354 S356:S358 U107:U112 U114 U125:U127 U150:U153 U204 U206:U208 U214 U216:U218 U224 U226:U228 U234 U236:U238 U244 U246:U248 U254 U256:U258 U264 U266:U268 U274 U276:U278 U284">
    <cfRule type="cellIs" priority="231" dxfId="301" operator="equal" stopIfTrue="1">
      <formula>"p"</formula>
    </cfRule>
    <cfRule type="cellIs" priority="232" dxfId="302" operator="equal" stopIfTrue="1">
      <formula>"m"</formula>
    </cfRule>
    <cfRule type="cellIs" priority="233" dxfId="303" operator="equal" stopIfTrue="1">
      <formula>"x"</formula>
    </cfRule>
    <cfRule type="cellIs" priority="234" dxfId="304" operator="equal" stopIfTrue="1">
      <formula>"q"</formula>
    </cfRule>
    <cfRule type="cellIs" priority="235" dxfId="305" operator="equal" stopIfTrue="1">
      <formula>"o"</formula>
    </cfRule>
  </conditionalFormatting>
  <conditionalFormatting sqref="S206:S208 S214 S216:S218 S224 S226:S228 S234 S236:S238 S244 S246:S248 S254 S256:S258 S264 S266:S268 S274 S276:S278 S284 S286:S288 S294 S296:S298 S304 S306:S308 S314 S316:S318 S324 S326:S328 S334 S336">
    <cfRule type="cellIs" priority="236" dxfId="301" operator="equal" stopIfTrue="1">
      <formula>"p"</formula>
    </cfRule>
  </conditionalFormatting>
  <conditionalFormatting sqref="S206:S208 S214 S216:S218 S224 S226:S228 S234 S236:S238 S244 S246:S248 S254 S256:S258 S264 S266:S268 S274 S276:S278 S284 S286:S288 S294 S296:S298 S304 S306:S308 S314 S316:S318 S324 S326:S328 S334 S336">
    <cfRule type="cellIs" priority="237" dxfId="302" operator="equal" stopIfTrue="1">
      <formula>"m"</formula>
    </cfRule>
  </conditionalFormatting>
  <conditionalFormatting sqref="S206:S208 S214 S216:S218 S224 S226:S228 S234 S236:S238 S244 S246:S248 S254 S256:S258 S264 S266:S268 S274 S276:S278 S284 S286:S288 S294 S296:S298 S304 S306:S308 S314 S316:S318 S324 S326:S328 S334 S336">
    <cfRule type="cellIs" priority="238" dxfId="303" operator="equal" stopIfTrue="1">
      <formula>"x"</formula>
    </cfRule>
  </conditionalFormatting>
  <conditionalFormatting sqref="S206:S208 S214 S216:S218 S224 S226:S228 S234 S236:S238 S244 S246:S248 S254 S256:S258 S264 S266:S268 S274 S276:S278 S284 S286:S288 S294 S296:S298 S304 S306:S308 S314 S316:S318 S324 S326:S328 S334 S336">
    <cfRule type="cellIs" priority="239" dxfId="304" operator="equal" stopIfTrue="1">
      <formula>"q"</formula>
    </cfRule>
  </conditionalFormatting>
  <conditionalFormatting sqref="S206:S208 S214 S216:S218 S224 S226:S228 S234 S236:S238 S244 S246:S248 S254 S256:S258 S264 S266:S268 S274 S276:S278 S284 S286:S288 S294 S296:S298 S304 S306:S308 S314 S316:S318 S324 S326:S328 S334 S336">
    <cfRule type="cellIs" priority="240" dxfId="305" operator="equal" stopIfTrue="1">
      <formula>"o"</formula>
    </cfRule>
  </conditionalFormatting>
  <conditionalFormatting sqref="Q257:Q258 Q264 Q266:Q268 Q274 Q276:Q278 Q284 Q286:Q288 Q294 Q296:Q298 Q304 Q306:Q308 Q314 Q316:Q318 Q324 Q326:Q328 Q334 Q336:Q338 Q344 Q346:Q348 Q354 Q356:Q358 S107:S112 S114 S125:S127 S150:S153 S204">
    <cfRule type="cellIs" priority="241" dxfId="301" operator="equal" stopIfTrue="1">
      <formula>"p"</formula>
    </cfRule>
    <cfRule type="cellIs" priority="242" dxfId="302" operator="equal" stopIfTrue="1">
      <formula>"m"</formula>
    </cfRule>
    <cfRule type="cellIs" priority="243" dxfId="303" operator="equal" stopIfTrue="1">
      <formula>"x"</formula>
    </cfRule>
    <cfRule type="cellIs" priority="244" dxfId="304" operator="equal" stopIfTrue="1">
      <formula>"q"</formula>
    </cfRule>
    <cfRule type="cellIs" priority="245" dxfId="305" operator="equal" stopIfTrue="1">
      <formula>"o"</formula>
    </cfRule>
  </conditionalFormatting>
  <conditionalFormatting sqref="O308 O314 O316:O318 O324 O326:O328 O334 O336:O338 O344 O346:O348 O354 O356:O358 Q107:Q112 Q114 Q125:Q127 Q150:Q153 Q204 Q206:Q208 Q214 Q216:Q218 Q224 Q226:Q228 Q234 Q236:Q238 Q244 Q246:Q248 Q254 Q256">
    <cfRule type="cellIs" priority="246" dxfId="301" operator="equal" stopIfTrue="1">
      <formula>"p"</formula>
    </cfRule>
    <cfRule type="cellIs" priority="247" dxfId="302" operator="equal" stopIfTrue="1">
      <formula>"m"</formula>
    </cfRule>
    <cfRule type="cellIs" priority="248" dxfId="303" operator="equal" stopIfTrue="1">
      <formula>"x"</formula>
    </cfRule>
    <cfRule type="cellIs" priority="249" dxfId="304" operator="equal" stopIfTrue="1">
      <formula>"q"</formula>
    </cfRule>
    <cfRule type="cellIs" priority="250" dxfId="305" operator="equal" stopIfTrue="1">
      <formula>"o"</formula>
    </cfRule>
  </conditionalFormatting>
  <conditionalFormatting sqref="O109:O112 O114 O125:O127 O150:O153 O204 O206:O208 O214 O216:O218 O224 O226:O228 O234 O236:O238 O244 O246:O248 O254 O256:O258 O264 O266:O268 O274 O276:O278 O284 O286:O288 O294 O296:O298 O304 O306:O307">
    <cfRule type="cellIs" priority="251" dxfId="301" operator="equal" stopIfTrue="1">
      <formula>"p"</formula>
    </cfRule>
    <cfRule type="cellIs" priority="252" dxfId="302" operator="equal" stopIfTrue="1">
      <formula>"m"</formula>
    </cfRule>
    <cfRule type="cellIs" priority="253" dxfId="303" operator="equal" stopIfTrue="1">
      <formula>"x"</formula>
    </cfRule>
    <cfRule type="cellIs" priority="254" dxfId="304" operator="equal" stopIfTrue="1">
      <formula>"q"</formula>
    </cfRule>
    <cfRule type="cellIs" priority="255" dxfId="305" operator="equal" stopIfTrue="1">
      <formula>"o"</formula>
    </cfRule>
  </conditionalFormatting>
  <conditionalFormatting sqref="M236:M238 M244 M246:M248 M254 M256:M258 M264 M266:M268 M274 M276:M278 M284 M286:M288 M294 M296:M298 M304 M306:M308 M314 M316:M318 M324 M326:M328 M334 M336:M338 M344 M346:M348 M354 M356:M358 O107:O108">
    <cfRule type="cellIs" priority="256" dxfId="301" operator="equal" stopIfTrue="1">
      <formula>"p"</formula>
    </cfRule>
  </conditionalFormatting>
  <conditionalFormatting sqref="M236:M238 M244 M246:M248 M254 M256:M258 M264 M266:M268 M274 M276:M278 M284 M286:M288 M294 M296:M298 M304 M306:M308 M314 M316:M318 M324 M326:M328 M334 M336:M338 M344 M346:M348 M354 M356:M358 O107:O108">
    <cfRule type="cellIs" priority="257" dxfId="302" operator="equal" stopIfTrue="1">
      <formula>"m"</formula>
    </cfRule>
  </conditionalFormatting>
  <conditionalFormatting sqref="M236:M238 M244 M246:M248 M254 M256:M258 M264 M266:M268 M274 M276:M278 M284 M286:M288 M294 M296:M298 M304 M306:M308 M314 M316:M318 M324 M326:M328 M334 M336:M338 M344 M346:M348 M354 M356:M358 O107:O108">
    <cfRule type="cellIs" priority="258" dxfId="303" operator="equal" stopIfTrue="1">
      <formula>"x"</formula>
    </cfRule>
  </conditionalFormatting>
  <conditionalFormatting sqref="M236:M238 M244 M246:M248 M254 M256:M258 M264 M266:M268 M274 M276:M278 M284 M286:M288 M294 M296:M298 M304 M306:M308 M314 M316:M318 M324 M326:M328 M334 M336:M338 M344 M346:M348 M354 M356:M358 O107:O108">
    <cfRule type="cellIs" priority="259" dxfId="304" operator="equal" stopIfTrue="1">
      <formula>"q"</formula>
    </cfRule>
  </conditionalFormatting>
  <conditionalFormatting sqref="M236:M238 M244 M246:M248 M254 M256:M258 M264 M266:M268 M274 M276:M278 M284 M286:M288 M294 M296:M298 M304 M306:M308 M314 M316:M318 M324 M326:M328 M334 M336:M338 M344 M346:M348 M354 M356:M358 O107:O108">
    <cfRule type="cellIs" priority="260" dxfId="305" operator="equal" stopIfTrue="1">
      <formula>"o"</formula>
    </cfRule>
  </conditionalFormatting>
  <conditionalFormatting sqref="K286:K288 K294 K296:K298 K304 K306:K308 K314 K316:K318 K324 K326:K328 K334 K336:K338 K344 K346:K348 K354 K356:K358 M107:M112 M114 M125:M127 M150:M153 M204 M206:M208 M214 M216:M218 M224 M226:M228 M234">
    <cfRule type="cellIs" priority="261" dxfId="301" operator="equal" stopIfTrue="1">
      <formula>"p"</formula>
    </cfRule>
    <cfRule type="cellIs" priority="262" dxfId="302" operator="equal" stopIfTrue="1">
      <formula>"m"</formula>
    </cfRule>
    <cfRule type="cellIs" priority="263" dxfId="303" operator="equal" stopIfTrue="1">
      <formula>"x"</formula>
    </cfRule>
    <cfRule type="cellIs" priority="264" dxfId="304" operator="equal" stopIfTrue="1">
      <formula>"q"</formula>
    </cfRule>
    <cfRule type="cellIs" priority="265" dxfId="305" operator="equal" stopIfTrue="1">
      <formula>"o"</formula>
    </cfRule>
  </conditionalFormatting>
  <conditionalFormatting sqref="I337:I338 I344 I346:I348 I354 I356:I358 K107:K112 K114 K125:K127 K150:K153 K204 K206:K208 K214 K216:K218 K224 K226:K228 K234 K236:K238 K244 K246:K248 K254 K256:K258 K264 K266:K268 K274 K276:K278 K284">
    <cfRule type="cellIs" priority="266" dxfId="301" operator="equal" stopIfTrue="1">
      <formula>"p"</formula>
    </cfRule>
    <cfRule type="cellIs" priority="267" dxfId="302" operator="equal" stopIfTrue="1">
      <formula>"m"</formula>
    </cfRule>
    <cfRule type="cellIs" priority="268" dxfId="303" operator="equal" stopIfTrue="1">
      <formula>"x"</formula>
    </cfRule>
    <cfRule type="cellIs" priority="269" dxfId="304" operator="equal" stopIfTrue="1">
      <formula>"q"</formula>
    </cfRule>
    <cfRule type="cellIs" priority="270" dxfId="305" operator="equal" stopIfTrue="1">
      <formula>"o"</formula>
    </cfRule>
  </conditionalFormatting>
  <conditionalFormatting sqref="I206:I208 I214 I216:I218 I224 I226:I228 I234 I236:I238 I244 I246:I248 I254 I256:I258 I264 I266:I268 I274 I276:I278 I284 I286:I288 I294 I296:I298 I304 I306:I308 I314 I316:I318 I324 I326:I328 I334 I336">
    <cfRule type="cellIs" priority="271" dxfId="301" operator="equal" stopIfTrue="1">
      <formula>"p"</formula>
    </cfRule>
  </conditionalFormatting>
  <conditionalFormatting sqref="I206:I208 I214 I216:I218 I224 I226:I228 I234 I236:I238 I244 I246:I248 I254 I256:I258 I264 I266:I268 I274 I276:I278 I284 I286:I288 I294 I296:I298 I304 I306:I308 I314 I316:I318 I324 I326:I328 I334 I336">
    <cfRule type="cellIs" priority="272" dxfId="302" operator="equal" stopIfTrue="1">
      <formula>"m"</formula>
    </cfRule>
  </conditionalFormatting>
  <conditionalFormatting sqref="I206:I208 I214 I216:I218 I224 I226:I228 I234 I236:I238 I244 I246:I248 I254 I256:I258 I264 I266:I268 I274 I276:I278 I284 I286:I288 I294 I296:I298 I304 I306:I308 I314 I316:I318 I324 I326:I328 I334 I336">
    <cfRule type="cellIs" priority="273" dxfId="303" operator="equal" stopIfTrue="1">
      <formula>"x"</formula>
    </cfRule>
  </conditionalFormatting>
  <conditionalFormatting sqref="I206:I208 I214 I216:I218 I224 I226:I228 I234 I236:I238 I244 I246:I248 I254 I256:I258 I264 I266:I268 I274 I276:I278 I284 I286:I288 I294 I296:I298 I304 I306:I308 I314 I316:I318 I324 I326:I328 I334 I336">
    <cfRule type="cellIs" priority="274" dxfId="304" operator="equal" stopIfTrue="1">
      <formula>"q"</formula>
    </cfRule>
  </conditionalFormatting>
  <conditionalFormatting sqref="I206:I208 I214 I216:I218 I224 I226:I228 I234 I236:I238 I244 I246:I248 I254 I256:I258 I264 I266:I268 I274 I276:I278 I284 I286:I288 I294 I296:I298 I304 I306:I308 I314 I316:I318 I324 I326:I328 I334 I336">
    <cfRule type="cellIs" priority="275" dxfId="305" operator="equal" stopIfTrue="1">
      <formula>"o"</formula>
    </cfRule>
  </conditionalFormatting>
  <conditionalFormatting sqref="G257:G258 G264 G266:G268 G274 G276:G278 G284 G286:G288 G294 G296:G298 G304 G306:G308 G314 G316:G318 G324 G326:G328 G334 G336:G338 G344 G346:G348 G354 G356:G358 I107:I112 I114 I125:I127 I150:I153 I204">
    <cfRule type="cellIs" priority="276" dxfId="301" operator="equal" stopIfTrue="1">
      <formula>"p"</formula>
    </cfRule>
    <cfRule type="cellIs" priority="277" dxfId="302" operator="equal" stopIfTrue="1">
      <formula>"m"</formula>
    </cfRule>
    <cfRule type="cellIs" priority="278" dxfId="303" operator="equal" stopIfTrue="1">
      <formula>"x"</formula>
    </cfRule>
    <cfRule type="cellIs" priority="279" dxfId="304" operator="equal" stopIfTrue="1">
      <formula>"q"</formula>
    </cfRule>
    <cfRule type="cellIs" priority="280" dxfId="305" operator="equal" stopIfTrue="1">
      <formula>"o"</formula>
    </cfRule>
  </conditionalFormatting>
  <conditionalFormatting sqref="E308 E314 E316:E318 E324 E326:E328 E334 E336:E338 E344 E346:E348 E354 E356:E358 G107:G112 G114 G125:G127 G150:G153 G204 G206:G208 G214 G216:G218 G224 G226:G228 G234 G236:G238 G244 G246:G248 G254 G256">
    <cfRule type="cellIs" priority="281" dxfId="301" operator="equal" stopIfTrue="1">
      <formula>"p"</formula>
    </cfRule>
  </conditionalFormatting>
  <conditionalFormatting sqref="E308 E314 E316:E318 E324 E326:E328 E334 E336:E338 E344 E346:E348 E354 E356:E358 G107:G112 G114 G125:G127 G150:G153 G204 G206:G208 G214 G216:G218 G224 G226:G228 G234 G236:G238 G244 G246:G248 G254 G256">
    <cfRule type="cellIs" priority="282" dxfId="302" operator="equal" stopIfTrue="1">
      <formula>"m"</formula>
    </cfRule>
  </conditionalFormatting>
  <conditionalFormatting sqref="E308 E314 E316:E318 E324 E326:E328 E334 E336:E338 E344 E346:E348 E354 E356:E358 G107:G112 G114 G125:G127 G150:G153 G204 G206:G208 G214 G216:G218 G224 G226:G228 G234 G236:G238 G244 G246:G248 G254 G256">
    <cfRule type="cellIs" priority="283" dxfId="303" operator="equal" stopIfTrue="1">
      <formula>"x"</formula>
    </cfRule>
  </conditionalFormatting>
  <conditionalFormatting sqref="E308 E314 E316:E318 E324 E326:E328 E334 E336:E338 E344 E346:E348 E354 E356:E358 G107:G112 G114 G125:G127 G150:G153 G204 G206:G208 G214 G216:G218 G224 G226:G228 G234 G236:G238 G244 G246:G248 G254 G256">
    <cfRule type="cellIs" priority="284" dxfId="304" operator="equal" stopIfTrue="1">
      <formula>"q"</formula>
    </cfRule>
  </conditionalFormatting>
  <conditionalFormatting sqref="E308 E314 E316:E318 E324 E326:E328 E334 E336:E338 E344 E346:E348 E354 E356:E358 G107:G112 G114 G125:G127 G150:G153 G204 G206:G208 G214 G216:G218 G224 G226:G228 G234 G236:G238 G244 G246:G248 G254 G256">
    <cfRule type="cellIs" priority="285" dxfId="305" operator="equal" stopIfTrue="1">
      <formula>"o"</formula>
    </cfRule>
  </conditionalFormatting>
  <conditionalFormatting sqref="E107:E112 E114 E125:E127 E150:E153 E204 E206:E208 E214 E216:E218 E224 E226:E228 E234 E236:E238 E244 E246:E248 E254 E256:E258 E264 E266:E268 E274 E276:E278 E284 E286:E288 E294 E296:E298 E304 E306:E307">
    <cfRule type="cellIs" priority="286" dxfId="301" operator="equal" stopIfTrue="1">
      <formula>"p"</formula>
    </cfRule>
  </conditionalFormatting>
  <conditionalFormatting sqref="E107:E112 E114 E125:E127 E150:E153 E204 E206:E208 E214 E216:E218 E224 E226:E228 E234 E236:E238 E244 E246:E248 E254 E256:E258 E264 E266:E268 E274 E276:E278 E284 E286:E288 E294 E296:E298 E304 E306:E307">
    <cfRule type="cellIs" priority="287" dxfId="302" operator="equal" stopIfTrue="1">
      <formula>"m"</formula>
    </cfRule>
  </conditionalFormatting>
  <conditionalFormatting sqref="E107:E112 E114 E125:E127 E150:E153 E204 E206:E208 E214 E216:E218 E224 E226:E228 E234 E236:E238 E244 E246:E248 E254 E256:E258 E264 E266:E268 E274 E276:E278 E284 E286:E288 E294 E296:E298 E304 E306:E307">
    <cfRule type="cellIs" priority="288" dxfId="303" operator="equal" stopIfTrue="1">
      <formula>"x"</formula>
    </cfRule>
  </conditionalFormatting>
  <conditionalFormatting sqref="E107:E112 E114 E125:E127 E150:E153 E204 E206:E208 E214 E216:E218 E224 E226:E228 E234 E236:E238 E244 E246:E248 E254 E256:E258 E264 E266:E268 E274 E276:E278 E284 E286:E288 E294 E296:E298 E304 E306:E307">
    <cfRule type="cellIs" priority="289" dxfId="304" operator="equal" stopIfTrue="1">
      <formula>"q"</formula>
    </cfRule>
  </conditionalFormatting>
  <conditionalFormatting sqref="E107:E112 E114 E125:E127 E150:E153 E204 E206:E208 E214 E216:E218 E224 E226:E228 E234 E236:E238 E244 E246:E248 E254 E256:E258 E264 E266:E268 E274 E276:E278 E284 E286:E288 E294 E296:E298 E304 E306:E307">
    <cfRule type="cellIs" priority="290" dxfId="305" operator="equal" stopIfTrue="1">
      <formula>"o"</formula>
    </cfRule>
  </conditionalFormatting>
  <conditionalFormatting sqref="B103 D107:D111 F107:F111 H107:H111 J107:J111 L107:L111 N107:N111 P107:P111 R107:R111 T107:T111 V107:V111 X107:X111 Z107:Z111 AB107:AB111 AD107:AD111 AF107:AF111 AH107:AH111">
    <cfRule type="cellIs" priority="13" dxfId="20" operator="lessThan" stopIfTrue="1">
      <formula>0</formula>
    </cfRule>
  </conditionalFormatting>
  <conditionalFormatting sqref="B103 D102 D111">
    <cfRule type="cellIs" priority="12" dxfId="20" operator="equal" stopIfTrue="1">
      <formula>""</formula>
    </cfRule>
  </conditionalFormatting>
  <conditionalFormatting sqref="I114">
    <cfRule type="expression" priority="11" dxfId="5" stopIfTrue="1">
      <formula>AND($B$9&lt;&gt;"",$D$25,$C$25=MIN($C$14:$C$99))</formula>
    </cfRule>
  </conditionalFormatting>
  <conditionalFormatting sqref="D224 F224 H224 J224 L224 N224 P224 R224 T224 V224 X224 Z224 AB224 AD224 AF224 AH224">
    <cfRule type="expression" priority="291" dxfId="2">
      <formula>AND($B$9&lt;&gt;"",$D$24,$C$24=MIN($C$14:$C$99))</formula>
    </cfRule>
  </conditionalFormatting>
  <conditionalFormatting sqref="E224">
    <cfRule type="expression" priority="10" dxfId="5" stopIfTrue="1">
      <formula>AND($B$9&lt;&gt;"",$D$24,$C$24=MIN($C$14:$C$99))</formula>
    </cfRule>
  </conditionalFormatting>
  <conditionalFormatting sqref="H107:H111">
    <cfRule type="expression" priority="292" dxfId="2">
      <formula>AND($B$9&lt;&gt;"",$D$23,$C$23=MIN($C$14:$C$99))</formula>
    </cfRule>
  </conditionalFormatting>
  <conditionalFormatting sqref="I111">
    <cfRule type="expression" priority="9" dxfId="5" stopIfTrue="1">
      <formula>AND($B$9&lt;&gt;"",$D$23,$C$23=MIN($C$14:$C$99))</formula>
    </cfRule>
  </conditionalFormatting>
  <conditionalFormatting sqref="G114">
    <cfRule type="expression" priority="8" dxfId="5" stopIfTrue="1">
      <formula>AND($B$9&lt;&gt;"",$D$22,$C$22=MIN($C$14:$C$99))</formula>
    </cfRule>
  </conditionalFormatting>
  <conditionalFormatting sqref="D214 F214 H214 J214 L214 N214 P214 R214 T214 V214 X214 Z214 AB214 AD214 AF214 AH214">
    <cfRule type="expression" priority="293" dxfId="2">
      <formula>AND($B$9&lt;&gt;"",$D$21,$C$21=MIN($C$14:$C$99))</formula>
    </cfRule>
  </conditionalFormatting>
  <conditionalFormatting sqref="E214">
    <cfRule type="expression" priority="7" dxfId="5" stopIfTrue="1">
      <formula>AND($B$9&lt;&gt;"",$D$21,$C$21=MIN($C$14:$C$99))</formula>
    </cfRule>
  </conditionalFormatting>
  <conditionalFormatting sqref="F107:F111">
    <cfRule type="expression" priority="294" dxfId="2">
      <formula>AND($B$9&lt;&gt;"",$D$20,$C$20=MIN($C$14:$C$99))</formula>
    </cfRule>
  </conditionalFormatting>
  <conditionalFormatting sqref="G111">
    <cfRule type="expression" priority="6" dxfId="5" stopIfTrue="1">
      <formula>AND($B$9&lt;&gt;"",$D$20,$C$20=MIN($C$14:$C$99))</formula>
    </cfRule>
  </conditionalFormatting>
  <conditionalFormatting sqref="E114">
    <cfRule type="expression" priority="5" dxfId="5" stopIfTrue="1">
      <formula>AND($B$9&lt;&gt;"",$D$19,$C$19=MIN($C$14:$C$99))</formula>
    </cfRule>
  </conditionalFormatting>
  <conditionalFormatting sqref="D204 F204 H204 J204 L204 N204 P204 R204 T204 V204 X204 Z204 AB204 AD204 AF204 AH204">
    <cfRule type="expression" priority="295" dxfId="2">
      <formula>AND($B$9&lt;&gt;"",$D$18,$C$18=MIN($C$14:$C$99))</formula>
    </cfRule>
  </conditionalFormatting>
  <conditionalFormatting sqref="E204">
    <cfRule type="expression" priority="4" dxfId="5" stopIfTrue="1">
      <formula>AND($B$9&lt;&gt;"",$D$18,$C$18=MIN($C$14:$C$99))</formula>
    </cfRule>
  </conditionalFormatting>
  <conditionalFormatting sqref="D107:D111">
    <cfRule type="expression" priority="296" dxfId="2">
      <formula>AND($B$9&lt;&gt;"",$D$17,$C$17=MIN($C$14:$C$99))</formula>
    </cfRule>
  </conditionalFormatting>
  <conditionalFormatting sqref="E111">
    <cfRule type="expression" priority="3" dxfId="5" stopIfTrue="1">
      <formula>AND($B$9&lt;&gt;"",$D$17,$C$17=MIN($C$14:$C$99))</formula>
    </cfRule>
  </conditionalFormatting>
  <conditionalFormatting sqref="D102">
    <cfRule type="expression" priority="297" dxfId="2">
      <formula>AND($B$9&lt;&gt;"",$D$16,$C$16=MIN($C$14:$C$99))</formula>
    </cfRule>
  </conditionalFormatting>
  <conditionalFormatting sqref="B103">
    <cfRule type="expression" priority="298" dxfId="2">
      <formula>AND($B$9&lt;&gt;"",$D$15,$C$15=MIN($C$14:$C$99))</formula>
    </cfRule>
  </conditionalFormatting>
  <conditionalFormatting sqref="B2">
    <cfRule type="expression" priority="299" dxfId="2">
      <formula>AND($B$9&lt;&gt;"",$D$14,$C$14=MIN($C$14:$C$99))</formula>
    </cfRule>
  </conditionalFormatting>
  <conditionalFormatting sqref="AF2:AI6">
    <cfRule type="expression" priority="2" dxfId="306" stopIfTrue="1">
      <formula>$AD2&lt;&gt;""</formula>
    </cfRule>
  </conditionalFormatting>
  <conditionalFormatting sqref="AD2:AE6">
    <cfRule type="expression" priority="1" dxfId="307" stopIfTrue="1">
      <formula>$AD2&lt;&gt;""</formula>
    </cfRule>
  </conditionalFormatting>
  <dataValidations count="10">
    <dataValidation type="whole" allowBlank="1" showInputMessage="1" showErrorMessage="1" sqref="B103">
      <formula1>1</formula1>
      <formula2>52</formula2>
    </dataValidation>
    <dataValidation type="date" allowBlank="1" showInputMessage="1" sqref="D102">
      <formula1>43831</formula1>
      <formula2>44002</formula2>
    </dataValidation>
    <dataValidation allowBlank="1" showInputMessage="1" showErrorMessage="1" prompt="Only include amounts due to Canada Revenue Agency" sqref="D111 AH111 AF111 AD111 AB111 Z111 X111 V111 T111 R111 P111 N111 L111 J111 H111 F111"/>
    <dataValidation type="list" allowBlank="1" showInputMessage="1" showErrorMessage="1" sqref="BY338 BY344 BY346:BY348 BY354 BY356:BY358 CA204 CA206:CA208 CA214 CA216:CA218 CA224 CA226:CA228 CA234 CA236:CA238 CA244 CA246:CA248 CA254 CA256:CA258 CA264 CA266:CA268 CA274 CA276:CA278 CA284 CA286:CA287 BY228 BY234 BY236:BY238 BY244 BY246:BY248 BY254 BY256:BY258 BY264 BY266:BY268 BY274 BY276:BY278 BY284 BY286:BY288 BY294 BY296:BY298 BY304 BY306:BY308 BY314 BY316:BY318 BY324 BY326:BY328 BY334 BY336:BY337 BW278 BW284 BW286:BW288 BW294 BW296:BW298 BW304 BW306:BW308 BW314 BW316:BW318 BW324 BW326:BW328 BW334 BW336:BW338 BW344 BW346:BW348 BW354 BW356:BW358 BY204 BY206:BY208 BY214 BY216:BY218 BY224 BY226:BY227 BU328 BU334 BU336:BU338 BU344 BU346:BU348 BU354 BU356:BU358 BW204 BW206:BW208 BW214 BW216:BW218 BW224 BW226:BW228 BW234 BW236:BW238 BW244 BW246:BW248 BW254 BW256:BW258 BW264 BW266:BW268 BW274 BW276:BW277 BU218 BU224 BU226:BU228 BU234 BU236:BU238 BU244 BU246:BU248 BU254">
      <formula1>"o,x,q,m,p"</formula1>
    </dataValidation>
    <dataValidation type="list" allowBlank="1" showInputMessage="1" showErrorMessage="1" sqref="BU256:BU258 BU264 BU266:BU268 BU274 BU276:BU278 BU284 BU286:BU288 BU294 BU296:BU298 BU304 BU306:BU308 BU314 BU316:BU318 BU324 BU326:BU327 BS268 BS274 BS276:BS278 BS284 BS286:BS288 BS294 BS296:BS298 BS304 BS306:BS308 BS314 BS316:BS318 BS324 BS326:BS328 BS334 BS336:BS338 BS344 BS346:BS348 BS354 BS356:BS358 BU204 BU206:BU208 BU214 BU216:BU217 BQ318 BQ324 BQ326:BQ328 BQ334 BQ336:BQ338 BQ344 BQ346:BQ348 BQ354 BQ356:BQ358 BS204 BS206:BS208 BS214 BS216:BS218 BS224 BS226:BS228 BS234 BS236:BS238 BS244 BS246:BS248 BS254 BS256:BS258 BS264 BS266:BS267 BQ208 BQ214 BQ216:BQ218 BQ224 BQ226:BQ228 BQ234 BQ236:BQ238 BQ244 BQ246:BQ248 BQ254 BQ256:BQ258 BQ264 BQ266:BQ268 BQ274 BQ276:BQ278 BQ284 BQ286:BQ288 BQ294 BQ296:BQ298 BQ304 BQ306:BQ308 BQ314 BQ316:BQ317 BO258 BO264 BO266:BO268 BO274 BO276:BO278 BO284 BO286:BO288 BO294 BO296:BO298 BO304 BO306:BO308 BO314 BO316:BO318 BO324 BO326:BO328 BO334">
      <formula1>"o,x,q,m,p"</formula1>
    </dataValidation>
    <dataValidation type="list" allowBlank="1" showInputMessage="1" showErrorMessage="1" sqref="BO336:BO338 BO344 BO346:BO348 BO354 BO356:BO358 BQ204 BQ206:BQ207 BM308 BM314 BM316:BM318 BM324 BM326:BM328 BM334 BM336:BM338 BM344 BM346:BM348 BM354 BM356:BM358 BO204 BO206:BO208 BO214 BO216:BO218 BO224 BO226:BO228 BO234 BO236:BO238 BO244 BO246:BO248 BO254 BO256:BO257 BK358 BM204 BM206:BM208 BM214 BM216:BM218 BM224 BM226:BM228 BM234 BM236:BM238 BM244 BM246:BM248 BM254 BM256:BM258 BM264 BM266:BM268 BM274 BM276:BM278 BM284 BM286:BM288 BM294 BM296:BM298 BM304 BM306:BM307 BK248 BK254 BK256:BK258 BK264 BK266:BK268 BK274 BK276:BK278 BK284 BK286:BK288 BK294 BK296:BK298 BK304 BK306:BK308 BK314 BK316:BK318 BK324 BK326:BK328 BK334 BK336:BK338 BK344 BK346:BK348 BK354 BK356:BK357 BI298 BI304 BI306:BI308 BI314 BI316:BI318 BI324 BI326:BI328 BI334 BI336:BI338 BI344 BI346:BI348 BI354 BI356:BI358 BK204 BK206:BK208 BK214 BK216:BK218 BK224 BK226:BK228 BK234 BK236:BK238 BK244 BK246:BK247 BG348">
      <formula1>"o,x,q,m,p"</formula1>
    </dataValidation>
    <dataValidation type="list" allowBlank="1" showInputMessage="1" showErrorMessage="1" sqref="BG354 BG356:BG358 BI204 BI206:BI208 BI214 BI216:BI218 BI224 BI226:BI228 BI234 BI236:BI238 BI244 BI246:BI248 BI254 BI256:BI258 BI264 BI266:BI268 BI274 BI276:BI278 BI284 BI286:BI288 BI294 BI296:BI297 BG238 BG244 BG246:BG248 BG254 BG256:BG258 BG264 BG266:BG268 BG274 BG276:BG278 BG284 BG286:BG288 BG294 BG296:BG298 BG304 BG306:BG308 BG314 BG316:BG318 BG324 BG326:BG328 BG334 BG336:BG338 BG344 BG346:BG347 BE288 BE294 BE296:BE298 BE304 BE306:BE308 BE314 BE316:BE318 BE324 BE326:BE328 BE334 BE336:BE338 BE344 BE346:BE348 BE354 BE356:BE358 BG204 BG206:BG208 BG214 BG216:BG218 BG224 BG226:BG228 BG234 BG236:BG237 BC338 BC344 BC346:BC348 BC354 BC356:BC358 BE204 BE206:BE208 BE214 BE216:BE218 BE224 BE226:BE228 BE234 BE236:BE238 BE244 BE246:BE248 BE254 BE256:BE258 BE264 BE266:BE268 BE274 BE276:BE278 BE284 BE286:BE287 BC228 BC234 BC236:BC238 BC244 BC246:BC248 BC254 BC256:BC258 BC264 BC266:BC268">
      <formula1>"o,x,q,m,p"</formula1>
    </dataValidation>
    <dataValidation type="list" allowBlank="1" showInputMessage="1" showErrorMessage="1" sqref="BC274 BC276:BC278 BC284 BC286:BC288 BC294 BC296:BC298 BC304 BC306:BC308 BC314 BC316:BC318 BC324 BC326:BC328 BC334 BC336:BC337 BA278 BA284 BA286:BA288 BA294 BA296:BA298 BA304 BA306:BA308 BA314 BA316:BA318 BA324 BA326:BA328 BA334 BA336:BA338 BA344 BA346:BA348 BA354 BA356:BA358 BC204 BC206:BC208 BC214 BC216:BC218 BC224 BC226:BC227 AY328 AY334 AY336:AY338 AY344 AY346:AY348 AY354 AY356:AY358 BA204 BA206:BA208 BA214 BA216:BA218 BA224 BA226:BA228 BA234 BA236:BA238 BA244 BA246:BA248 BA254 BA256:BA258 BA264 BA266:BA268 BA274 BA276:BA277 AY218 AY224 AY226:AY228 AY234 AY236:AY238 AY244 AY246:AY248 AY254 AY256:AY258 AY264 AY266:AY268 AY274 AY276:AY278 AY284 AY286:AY288 AY294 AY296:AY298 AY304 AY306:AY308 AY314 AY316:AY318 AY324 AY326:AY327 AW268 AW274 AW276:AW278 AW284 AW286:AW288 AW294 AW296:AW298 AW304 AW306:AW308 AW314 AW316:AW318 AW324 AW326:AW328 AW334 AW336:AW338 AW344 AW346:AW348">
      <formula1>"o,x,q,m,p"</formula1>
    </dataValidation>
    <dataValidation type="list" allowBlank="1" showInputMessage="1" showErrorMessage="1" sqref="AW354 AW356:AW358 AY204 AY206:AY208 AY214 AY216:AY217 AU318 AU324 AU326:AU328 AU334 AU336:AU338">
      <formula1>"o,x,q,m,p"</formula1>
    </dataValidation>
    <dataValidation type="list" allowBlank="1" showInputMessage="1" sqref="AD2:AE6">
      <formula1>"Prepared,Reviewed,Approved"</formula1>
    </dataValidation>
  </dataValidations>
  <hyperlinks>
    <hyperlink ref="B6" location="range_top" display="∞ - Top"/>
    <hyperlink ref="B7" location="range_gross_salaries_by_period" display="∞ - Gross salaries by period"/>
    <hyperlink ref="D2" r:id="rId1" display="This worksheet has been provided by Tax Templates Inc. to calculate the &quot;Temporary Wage Subsidy for Employers&quot;.&#10;This subsidy is in effect for payroll compensation paid between March 18th, 2020 and June 20th, 2020.&#10;&#10;This worksheet has not been reviewed or approved for use by the Canada Revenue Agency. These calculations are not warranted for accuracy or applicability to any particular situation. Details and assumptions concerning the Temporary Wage Subsidy for Employers are subject to change. Please click here for FAQs provided by the Government."/>
    <hyperlink ref="E105" location="period_01" display="∞"/>
    <hyperlink ref="G105" location="period_02" display="∞"/>
    <hyperlink ref="I105" location="period_03" display="∞"/>
    <hyperlink ref="K105" location="period_04" display="∞"/>
    <hyperlink ref="M105" location="period_05" display="∞"/>
    <hyperlink ref="O105" location="period_06" display="∞"/>
    <hyperlink ref="Q105" location="period_07" display="∞"/>
    <hyperlink ref="S105" location="period_08" display="∞"/>
    <hyperlink ref="U105" location="period_09" display="∞"/>
    <hyperlink ref="W105" location="period_10" display="∞"/>
    <hyperlink ref="Y105" location="period_11" display="∞"/>
    <hyperlink ref="AA105" location="period_12" display="∞"/>
    <hyperlink ref="AC105" location="period_13" display="∞"/>
    <hyperlink ref="AE105" location="period_14" display="∞"/>
    <hyperlink ref="AG105" location="period_15" display="∞"/>
    <hyperlink ref="AI105" location="period_16" display="∞"/>
    <hyperlink ref="AK103" r:id="rId2" display="Tax Templates Inc."/>
    <hyperlink ref="R2:T2" r:id="rId3" tooltip="Click here to register your email address for future updates (external)" display="∞ - Subscribe to updates"/>
    <hyperlink ref="R3:T3" r:id="rId4" tooltip="Click here to watch a short video walking through this worksheet (external)" display="∞ - YouTube training video"/>
    <hyperlink ref="R4:T4" r:id="rId5" tooltip="Click here for an overview of styles used in this worksheet (external)" display="∞ - Worksheet usage guide"/>
    <hyperlink ref="R5:T5" r:id="rId6" tooltip="Highlighted cells guide you through completing each worksheet. See how it works in this video. (external)" display="∞ - Completion guide"/>
  </hyperlinks>
  <printOptions/>
  <pageMargins left="0.39375000000000004" right="0.39375000000000004" top="0.39375000000000004" bottom="0.7875000000000001" header="0.39375000000000004" footer="0.39375000000000004"/>
  <pageSetup cellComments="atEnd" fitToHeight="3" horizontalDpi="600" verticalDpi="600" orientation="landscape" paperSize="5" scale="45" r:id="rId8"/>
  <headerFooter scaleWithDoc="0">
    <oddFooter>&amp;L&amp;8&amp;K00-024Tax Templates Inc.&amp;C&amp;1&amp;K00+000Worksheet developed by Tax Templates Inc.&amp;R&amp;8&amp;K00-024&amp;D
&amp;T</oddFooter>
  </headerFooter>
  <rowBreaks count="2" manualBreakCount="2">
    <brk id="199" max="255" man="1"/>
    <brk id="281" max="255" man="1"/>
  </rowBreaks>
  <colBreaks count="2" manualBreakCount="2">
    <brk id="35" max="65535" man="1"/>
    <brk id="67" max="65535" man="1"/>
  </colBreaks>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Tax Templates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Temporary Wage Subsidy for Employers</dc:title>
  <dc:subject>Licensed to a valued TTI Client</dc:subject>
  <dc:creator>Tax Templates Inc.</dc:creator>
  <cp:keywords/>
  <dc:description>Copyright 2020 by Tax Templates Inc. All rights reserved. (www.taxtemplates.ca)</dc:description>
  <cp:lastModifiedBy>Rob2</cp:lastModifiedBy>
  <cp:lastPrinted>2020-03-23T04:00:00Z</cp:lastPrinted>
  <dcterms:created xsi:type="dcterms:W3CDTF">2020-03-23T04:00:00Z</dcterms:created>
  <dcterms:modified xsi:type="dcterms:W3CDTF">2020-04-09T20:43:50Z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